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80857484\Downloads\"/>
    </mc:Choice>
  </mc:AlternateContent>
  <xr:revisionPtr revIDLastSave="0" documentId="8_{3BD8FFAB-9137-4BF0-A4F8-562775B327E9}" xr6:coauthVersionLast="47" xr6:coauthVersionMax="47" xr10:uidLastSave="{00000000-0000-0000-0000-000000000000}"/>
  <bookViews>
    <workbookView xWindow="-120" yWindow="-120" windowWidth="29040" windowHeight="15720" activeTab="1" xr2:uid="{4BD20B42-CEA7-4BB5-B09C-5B15C6DEC685}"/>
  </bookViews>
  <sheets>
    <sheet name="Januar" sheetId="1" r:id="rId1"/>
    <sheet name="Februar" sheetId="2" r:id="rId2"/>
    <sheet name="März" sheetId="3" r:id="rId3"/>
    <sheet name="April" sheetId="4" r:id="rId4"/>
    <sheet name="Mai" sheetId="5" r:id="rId5"/>
    <sheet name="Juni" sheetId="6" r:id="rId6"/>
    <sheet name="Juli" sheetId="7" r:id="rId7"/>
    <sheet name="August" sheetId="8" r:id="rId8"/>
    <sheet name="September" sheetId="9" r:id="rId9"/>
    <sheet name="Oktober" sheetId="10" r:id="rId10"/>
    <sheet name="November" sheetId="11" r:id="rId11"/>
    <sheet name="Dezember" sheetId="12" r:id="rId12"/>
  </sheets>
  <definedNames>
    <definedName name="_xlnm.Print_Area" localSheetId="3">April!$B$2:$O$49</definedName>
    <definedName name="_xlnm.Print_Area" localSheetId="7">August!$B$2:$O$49</definedName>
    <definedName name="_xlnm.Print_Area" localSheetId="11">Dezember!$B$2:$O$49</definedName>
    <definedName name="_xlnm.Print_Area" localSheetId="1">Februar!$B$2:$O$48</definedName>
    <definedName name="_xlnm.Print_Area" localSheetId="0">Januar!$B$2:$O$49</definedName>
    <definedName name="_xlnm.Print_Area" localSheetId="6">Juli!$B$2:$O$49</definedName>
    <definedName name="_xlnm.Print_Area" localSheetId="5">Juni!$B$2:$O$49</definedName>
    <definedName name="_xlnm.Print_Area" localSheetId="4">Mai!$B$2:$O$49</definedName>
    <definedName name="_xlnm.Print_Area" localSheetId="2">März!$B$2:$O$49</definedName>
    <definedName name="_xlnm.Print_Area" localSheetId="10">November!$B$2:$O$49</definedName>
    <definedName name="_xlnm.Print_Area" localSheetId="9">Oktober!$B$2:$O$49</definedName>
    <definedName name="_xlnm.Print_Area" localSheetId="8">September!$B$2:$O$49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9" i="2" l="1"/>
  <c r="C39" i="2" s="1"/>
  <c r="I40" i="2"/>
  <c r="L40" i="2" s="1"/>
  <c r="K40" i="2"/>
  <c r="M35" i="2"/>
  <c r="M36" i="2"/>
  <c r="M37" i="2"/>
  <c r="M38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I14" i="2"/>
  <c r="I15" i="2"/>
  <c r="I16" i="2"/>
  <c r="I17" i="2"/>
  <c r="I18" i="2"/>
  <c r="I19" i="2"/>
  <c r="I20" i="2"/>
  <c r="L20" i="2" s="1"/>
  <c r="I21" i="2"/>
  <c r="L21" i="2" s="1"/>
  <c r="I22" i="2"/>
  <c r="I23" i="2"/>
  <c r="I24" i="2"/>
  <c r="I25" i="2"/>
  <c r="I26" i="2"/>
  <c r="I27" i="2"/>
  <c r="L27" i="2" s="1"/>
  <c r="I28" i="2"/>
  <c r="I29" i="2"/>
  <c r="L29" i="2" s="1"/>
  <c r="I30" i="2"/>
  <c r="I31" i="2"/>
  <c r="I32" i="2"/>
  <c r="I33" i="2"/>
  <c r="I34" i="2"/>
  <c r="I35" i="2"/>
  <c r="I36" i="2"/>
  <c r="I37" i="2"/>
  <c r="I38" i="2"/>
  <c r="I39" i="2"/>
  <c r="L39" i="2" s="1"/>
  <c r="L31" i="2"/>
  <c r="G8" i="1"/>
  <c r="B13" i="1"/>
  <c r="I16" i="1"/>
  <c r="L16" i="1"/>
  <c r="I17" i="1"/>
  <c r="I18" i="1"/>
  <c r="L18" i="1"/>
  <c r="I19" i="1"/>
  <c r="I20" i="1"/>
  <c r="L20" i="1"/>
  <c r="I21" i="1"/>
  <c r="I22" i="1"/>
  <c r="G7" i="12"/>
  <c r="G8" i="12"/>
  <c r="B13" i="12"/>
  <c r="G6" i="12"/>
  <c r="L5" i="12"/>
  <c r="G5" i="12"/>
  <c r="L4" i="12"/>
  <c r="G4" i="12"/>
  <c r="G7" i="11"/>
  <c r="G8" i="11"/>
  <c r="B13" i="11"/>
  <c r="C13" i="11"/>
  <c r="G6" i="11"/>
  <c r="L5" i="11"/>
  <c r="G5" i="11"/>
  <c r="L4" i="11"/>
  <c r="G4" i="11"/>
  <c r="G7" i="10"/>
  <c r="G8" i="10"/>
  <c r="B13" i="10"/>
  <c r="G6" i="10"/>
  <c r="L5" i="10"/>
  <c r="G5" i="10"/>
  <c r="L4" i="10"/>
  <c r="G4" i="10"/>
  <c r="G7" i="9"/>
  <c r="G8" i="9"/>
  <c r="B13" i="9"/>
  <c r="G6" i="9"/>
  <c r="L5" i="9"/>
  <c r="G5" i="9"/>
  <c r="L4" i="9"/>
  <c r="G4" i="9"/>
  <c r="G7" i="8"/>
  <c r="G8" i="8"/>
  <c r="B13" i="8"/>
  <c r="G6" i="8"/>
  <c r="L5" i="8"/>
  <c r="G5" i="8"/>
  <c r="L4" i="8"/>
  <c r="G4" i="8"/>
  <c r="G7" i="7"/>
  <c r="G8" i="7"/>
  <c r="B13" i="7"/>
  <c r="M13" i="7"/>
  <c r="G6" i="7"/>
  <c r="L5" i="7"/>
  <c r="G5" i="7"/>
  <c r="L4" i="7"/>
  <c r="G4" i="7"/>
  <c r="G7" i="6"/>
  <c r="G8" i="6"/>
  <c r="B13" i="6"/>
  <c r="G6" i="6"/>
  <c r="L5" i="6"/>
  <c r="G5" i="6"/>
  <c r="L4" i="6"/>
  <c r="G4" i="6"/>
  <c r="G7" i="5"/>
  <c r="G8" i="5"/>
  <c r="B13" i="5"/>
  <c r="M13" i="5"/>
  <c r="G6" i="5"/>
  <c r="L5" i="5"/>
  <c r="G5" i="5"/>
  <c r="L4" i="5"/>
  <c r="G4" i="5"/>
  <c r="G7" i="4"/>
  <c r="G8" i="4"/>
  <c r="B13" i="4"/>
  <c r="G6" i="4"/>
  <c r="L5" i="4"/>
  <c r="G5" i="4"/>
  <c r="L4" i="4"/>
  <c r="G4" i="4"/>
  <c r="G7" i="3"/>
  <c r="G8" i="3"/>
  <c r="B13" i="3"/>
  <c r="M13" i="3"/>
  <c r="G6" i="3"/>
  <c r="L5" i="3"/>
  <c r="G5" i="3"/>
  <c r="L4" i="3"/>
  <c r="G4" i="3"/>
  <c r="L5" i="2"/>
  <c r="L4" i="2"/>
  <c r="G7" i="2"/>
  <c r="G8" i="2"/>
  <c r="B13" i="2"/>
  <c r="B14" i="2"/>
  <c r="G5" i="2"/>
  <c r="G4" i="2"/>
  <c r="K14" i="7"/>
  <c r="L14" i="7"/>
  <c r="K15" i="1"/>
  <c r="K16" i="1"/>
  <c r="K17" i="1"/>
  <c r="L17" i="1"/>
  <c r="K18" i="1"/>
  <c r="K19" i="1"/>
  <c r="L19" i="1"/>
  <c r="K20" i="1"/>
  <c r="K21" i="1"/>
  <c r="L21" i="1"/>
  <c r="K22" i="1"/>
  <c r="K23" i="1"/>
  <c r="L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14" i="1"/>
  <c r="K13" i="1"/>
  <c r="K15" i="2"/>
  <c r="K16" i="2"/>
  <c r="K17" i="2"/>
  <c r="K18" i="2"/>
  <c r="K19" i="2"/>
  <c r="K20" i="2"/>
  <c r="K21" i="2"/>
  <c r="K22" i="2"/>
  <c r="K23" i="2"/>
  <c r="K24" i="2"/>
  <c r="L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L37" i="2"/>
  <c r="K38" i="2"/>
  <c r="K39" i="2"/>
  <c r="K14" i="2"/>
  <c r="K13" i="2"/>
  <c r="K15" i="3"/>
  <c r="L15" i="3"/>
  <c r="K16" i="3"/>
  <c r="K17" i="3"/>
  <c r="K18" i="3"/>
  <c r="L18" i="3"/>
  <c r="K19" i="3"/>
  <c r="K20" i="3"/>
  <c r="L20" i="3"/>
  <c r="K21" i="3"/>
  <c r="K22" i="3"/>
  <c r="L22" i="3"/>
  <c r="K23" i="3"/>
  <c r="L23" i="3"/>
  <c r="K24" i="3"/>
  <c r="L24" i="3"/>
  <c r="K25" i="3"/>
  <c r="K26" i="3"/>
  <c r="L26" i="3"/>
  <c r="K27" i="3"/>
  <c r="K28" i="3"/>
  <c r="L28" i="3"/>
  <c r="K29" i="3"/>
  <c r="L29" i="3"/>
  <c r="K30" i="3"/>
  <c r="L30" i="3"/>
  <c r="K31" i="3"/>
  <c r="L31" i="3"/>
  <c r="K32" i="3"/>
  <c r="L32" i="3"/>
  <c r="K33" i="3"/>
  <c r="K34" i="3"/>
  <c r="L34" i="3"/>
  <c r="K35" i="3"/>
  <c r="K36" i="3"/>
  <c r="L36" i="3"/>
  <c r="K37" i="3"/>
  <c r="L37" i="3"/>
  <c r="K38" i="3"/>
  <c r="L38" i="3"/>
  <c r="K39" i="3"/>
  <c r="L39" i="3"/>
  <c r="K40" i="3"/>
  <c r="L40" i="3"/>
  <c r="K41" i="3"/>
  <c r="L41" i="3"/>
  <c r="K42" i="3"/>
  <c r="L42" i="3"/>
  <c r="K43" i="3"/>
  <c r="K14" i="3"/>
  <c r="L14" i="3"/>
  <c r="K13" i="3"/>
  <c r="L13" i="3"/>
  <c r="K15" i="4"/>
  <c r="L15" i="4"/>
  <c r="K16" i="4"/>
  <c r="L16" i="4"/>
  <c r="K17" i="4"/>
  <c r="L17" i="4"/>
  <c r="K18" i="4"/>
  <c r="L18" i="4"/>
  <c r="K19" i="4"/>
  <c r="L19" i="4"/>
  <c r="K20" i="4"/>
  <c r="L20" i="4"/>
  <c r="K21" i="4"/>
  <c r="L21" i="4"/>
  <c r="K22" i="4"/>
  <c r="L22" i="4"/>
  <c r="K23" i="4"/>
  <c r="L23" i="4"/>
  <c r="K24" i="4"/>
  <c r="L24" i="4"/>
  <c r="K25" i="4"/>
  <c r="L25" i="4"/>
  <c r="K26" i="4"/>
  <c r="L26" i="4"/>
  <c r="K27" i="4"/>
  <c r="K28" i="4"/>
  <c r="L28" i="4"/>
  <c r="K29" i="4"/>
  <c r="L29" i="4"/>
  <c r="K30" i="4"/>
  <c r="L30" i="4"/>
  <c r="K31" i="4"/>
  <c r="L31" i="4"/>
  <c r="K32" i="4"/>
  <c r="L32" i="4"/>
  <c r="K33" i="4"/>
  <c r="L33" i="4"/>
  <c r="K34" i="4"/>
  <c r="L34" i="4"/>
  <c r="K35" i="4"/>
  <c r="L35" i="4"/>
  <c r="K36" i="4"/>
  <c r="L36" i="4"/>
  <c r="K37" i="4"/>
  <c r="L37" i="4"/>
  <c r="K38" i="4"/>
  <c r="L38" i="4"/>
  <c r="K39" i="4"/>
  <c r="L39" i="4"/>
  <c r="K40" i="4"/>
  <c r="L40" i="4"/>
  <c r="K41" i="4"/>
  <c r="L41" i="4"/>
  <c r="K42" i="4"/>
  <c r="K14" i="4"/>
  <c r="L14" i="4"/>
  <c r="K13" i="4"/>
  <c r="L13" i="4"/>
  <c r="K15" i="5"/>
  <c r="L15" i="5"/>
  <c r="K16" i="5"/>
  <c r="L16" i="5"/>
  <c r="K17" i="5"/>
  <c r="L17" i="5"/>
  <c r="K18" i="5"/>
  <c r="L18" i="5"/>
  <c r="K19" i="5"/>
  <c r="L19" i="5"/>
  <c r="K20" i="5"/>
  <c r="L20" i="5"/>
  <c r="K21" i="5"/>
  <c r="L21" i="5"/>
  <c r="K22" i="5"/>
  <c r="L22" i="5"/>
  <c r="K23" i="5"/>
  <c r="L23" i="5"/>
  <c r="K24" i="5"/>
  <c r="L24" i="5"/>
  <c r="K25" i="5"/>
  <c r="L25" i="5"/>
  <c r="K26" i="5"/>
  <c r="L26" i="5"/>
  <c r="K27" i="5"/>
  <c r="L27" i="5"/>
  <c r="K28" i="5"/>
  <c r="L28" i="5"/>
  <c r="K29" i="5"/>
  <c r="K30" i="5"/>
  <c r="L30" i="5"/>
  <c r="K31" i="5"/>
  <c r="L31" i="5"/>
  <c r="K32" i="5"/>
  <c r="L32" i="5"/>
  <c r="K33" i="5"/>
  <c r="L33" i="5"/>
  <c r="K34" i="5"/>
  <c r="L34" i="5"/>
  <c r="K35" i="5"/>
  <c r="L35" i="5"/>
  <c r="K36" i="5"/>
  <c r="L36" i="5"/>
  <c r="K37" i="5"/>
  <c r="K38" i="5"/>
  <c r="L38" i="5"/>
  <c r="K39" i="5"/>
  <c r="L39" i="5"/>
  <c r="K40" i="5"/>
  <c r="L40" i="5"/>
  <c r="K41" i="5"/>
  <c r="L41" i="5"/>
  <c r="K42" i="5"/>
  <c r="L42" i="5"/>
  <c r="K43" i="5"/>
  <c r="L43" i="5"/>
  <c r="K14" i="5"/>
  <c r="L14" i="5"/>
  <c r="K13" i="5"/>
  <c r="L13" i="5"/>
  <c r="K15" i="6"/>
  <c r="L15" i="6"/>
  <c r="K16" i="6"/>
  <c r="L16" i="6"/>
  <c r="K17" i="6"/>
  <c r="L17" i="6"/>
  <c r="K18" i="6"/>
  <c r="L18" i="6"/>
  <c r="K19" i="6"/>
  <c r="L19" i="6"/>
  <c r="K20" i="6"/>
  <c r="L20" i="6"/>
  <c r="K21" i="6"/>
  <c r="L21" i="6"/>
  <c r="K22" i="6"/>
  <c r="L22" i="6"/>
  <c r="K23" i="6"/>
  <c r="L23" i="6"/>
  <c r="K24" i="6"/>
  <c r="L24" i="6"/>
  <c r="K25" i="6"/>
  <c r="L25" i="6"/>
  <c r="K26" i="6"/>
  <c r="L26" i="6"/>
  <c r="K27" i="6"/>
  <c r="L27" i="6"/>
  <c r="K28" i="6"/>
  <c r="L28" i="6"/>
  <c r="K29" i="6"/>
  <c r="L29" i="6"/>
  <c r="K30" i="6"/>
  <c r="K31" i="6"/>
  <c r="L31" i="6"/>
  <c r="K32" i="6"/>
  <c r="L32" i="6"/>
  <c r="K33" i="6"/>
  <c r="L33" i="6"/>
  <c r="K34" i="6"/>
  <c r="L34" i="6"/>
  <c r="K35" i="6"/>
  <c r="L35" i="6"/>
  <c r="K36" i="6"/>
  <c r="L36" i="6"/>
  <c r="K37" i="6"/>
  <c r="K38" i="6"/>
  <c r="L38" i="6"/>
  <c r="K39" i="6"/>
  <c r="K40" i="6"/>
  <c r="L40" i="6"/>
  <c r="K41" i="6"/>
  <c r="L41" i="6"/>
  <c r="K42" i="6"/>
  <c r="L42" i="6"/>
  <c r="K14" i="6"/>
  <c r="L14" i="6"/>
  <c r="K13" i="6"/>
  <c r="L13" i="6"/>
  <c r="K15" i="7"/>
  <c r="K16" i="7"/>
  <c r="L16" i="7"/>
  <c r="K17" i="7"/>
  <c r="L17" i="7"/>
  <c r="K18" i="7"/>
  <c r="L18" i="7"/>
  <c r="K19" i="7"/>
  <c r="L19" i="7"/>
  <c r="K20" i="7"/>
  <c r="L20" i="7"/>
  <c r="K21" i="7"/>
  <c r="L21" i="7"/>
  <c r="K22" i="7"/>
  <c r="L22" i="7"/>
  <c r="K23" i="7"/>
  <c r="L23" i="7"/>
  <c r="K24" i="7"/>
  <c r="L24" i="7"/>
  <c r="K25" i="7"/>
  <c r="K26" i="7"/>
  <c r="L26" i="7"/>
  <c r="K27" i="7"/>
  <c r="L27" i="7"/>
  <c r="K28" i="7"/>
  <c r="L28" i="7"/>
  <c r="K29" i="7"/>
  <c r="L29" i="7"/>
  <c r="K30" i="7"/>
  <c r="L30" i="7"/>
  <c r="K31" i="7"/>
  <c r="K32" i="7"/>
  <c r="L32" i="7"/>
  <c r="K33" i="7"/>
  <c r="K34" i="7"/>
  <c r="L34" i="7"/>
  <c r="K35" i="7"/>
  <c r="L35" i="7"/>
  <c r="K36" i="7"/>
  <c r="L36" i="7"/>
  <c r="K37" i="7"/>
  <c r="L37" i="7"/>
  <c r="K38" i="7"/>
  <c r="L38" i="7"/>
  <c r="K39" i="7"/>
  <c r="L39" i="7"/>
  <c r="K40" i="7"/>
  <c r="L40" i="7"/>
  <c r="K41" i="7"/>
  <c r="L41" i="7"/>
  <c r="K42" i="7"/>
  <c r="L42" i="7"/>
  <c r="K43" i="7"/>
  <c r="L43" i="7"/>
  <c r="K13" i="7"/>
  <c r="L13" i="7"/>
  <c r="K15" i="8"/>
  <c r="L15" i="8"/>
  <c r="K16" i="8"/>
  <c r="L16" i="8"/>
  <c r="K17" i="8"/>
  <c r="L17" i="8"/>
  <c r="K18" i="8"/>
  <c r="L18" i="8"/>
  <c r="K19" i="8"/>
  <c r="L19" i="8"/>
  <c r="K20" i="8"/>
  <c r="L20" i="8"/>
  <c r="K21" i="8"/>
  <c r="L21" i="8"/>
  <c r="K22" i="8"/>
  <c r="L22" i="8"/>
  <c r="K23" i="8"/>
  <c r="K24" i="8"/>
  <c r="L24" i="8"/>
  <c r="K25" i="8"/>
  <c r="K26" i="8"/>
  <c r="K27" i="8"/>
  <c r="L27" i="8"/>
  <c r="K28" i="8"/>
  <c r="L28" i="8"/>
  <c r="K29" i="8"/>
  <c r="L29" i="8"/>
  <c r="K30" i="8"/>
  <c r="L30" i="8"/>
  <c r="K31" i="8"/>
  <c r="L31" i="8"/>
  <c r="K32" i="8"/>
  <c r="L32" i="8"/>
  <c r="K33" i="8"/>
  <c r="K34" i="8"/>
  <c r="L34" i="8"/>
  <c r="K35" i="8"/>
  <c r="K36" i="8"/>
  <c r="L36" i="8"/>
  <c r="K37" i="8"/>
  <c r="L37" i="8"/>
  <c r="K38" i="8"/>
  <c r="L38" i="8"/>
  <c r="K39" i="8"/>
  <c r="L39" i="8"/>
  <c r="K40" i="8"/>
  <c r="L40" i="8"/>
  <c r="K41" i="8"/>
  <c r="L41" i="8"/>
  <c r="K42" i="8"/>
  <c r="L42" i="8"/>
  <c r="K43" i="8"/>
  <c r="L43" i="8"/>
  <c r="K14" i="8"/>
  <c r="L14" i="8"/>
  <c r="K13" i="8"/>
  <c r="L13" i="8"/>
  <c r="K15" i="9"/>
  <c r="L15" i="9"/>
  <c r="K16" i="9"/>
  <c r="L16" i="9"/>
  <c r="K17" i="9"/>
  <c r="L17" i="9"/>
  <c r="K18" i="9"/>
  <c r="L18" i="9"/>
  <c r="K19" i="9"/>
  <c r="L19" i="9"/>
  <c r="K20" i="9"/>
  <c r="L20" i="9"/>
  <c r="K21" i="9"/>
  <c r="L21" i="9"/>
  <c r="K22" i="9"/>
  <c r="L22" i="9"/>
  <c r="K23" i="9"/>
  <c r="L23" i="9"/>
  <c r="K24" i="9"/>
  <c r="L24" i="9"/>
  <c r="K25" i="9"/>
  <c r="K26" i="9"/>
  <c r="L26" i="9"/>
  <c r="K27" i="9"/>
  <c r="L27" i="9"/>
  <c r="K28" i="9"/>
  <c r="L28" i="9"/>
  <c r="K29" i="9"/>
  <c r="L29" i="9"/>
  <c r="K30" i="9"/>
  <c r="L30" i="9"/>
  <c r="K31" i="9"/>
  <c r="L31" i="9"/>
  <c r="K32" i="9"/>
  <c r="L32" i="9"/>
  <c r="K33" i="9"/>
  <c r="L33" i="9"/>
  <c r="K34" i="9"/>
  <c r="L34" i="9"/>
  <c r="K35" i="9"/>
  <c r="L35" i="9"/>
  <c r="K36" i="9"/>
  <c r="L36" i="9"/>
  <c r="K37" i="9"/>
  <c r="L37" i="9"/>
  <c r="K38" i="9"/>
  <c r="L38" i="9"/>
  <c r="K39" i="9"/>
  <c r="L39" i="9"/>
  <c r="K40" i="9"/>
  <c r="L40" i="9"/>
  <c r="K41" i="9"/>
  <c r="L41" i="9"/>
  <c r="K42" i="9"/>
  <c r="L42" i="9"/>
  <c r="K14" i="9"/>
  <c r="L14" i="9"/>
  <c r="K13" i="9"/>
  <c r="L13" i="9"/>
  <c r="K15" i="10"/>
  <c r="L15" i="10"/>
  <c r="K16" i="10"/>
  <c r="L16" i="10"/>
  <c r="K17" i="10"/>
  <c r="L17" i="10"/>
  <c r="K18" i="10"/>
  <c r="L18" i="10"/>
  <c r="K19" i="10"/>
  <c r="L19" i="10"/>
  <c r="K20" i="10"/>
  <c r="L20" i="10"/>
  <c r="K21" i="10"/>
  <c r="L21" i="10"/>
  <c r="K22" i="10"/>
  <c r="L22" i="10"/>
  <c r="K23" i="10"/>
  <c r="L23" i="10"/>
  <c r="K24" i="10"/>
  <c r="L24" i="10"/>
  <c r="K25" i="10"/>
  <c r="L25" i="10"/>
  <c r="K26" i="10"/>
  <c r="L26" i="10"/>
  <c r="K27" i="10"/>
  <c r="L27" i="10"/>
  <c r="K28" i="10"/>
  <c r="L28" i="10"/>
  <c r="K29" i="10"/>
  <c r="L29" i="10"/>
  <c r="K30" i="10"/>
  <c r="L30" i="10"/>
  <c r="K31" i="10"/>
  <c r="L31" i="10"/>
  <c r="K32" i="10"/>
  <c r="L32" i="10"/>
  <c r="K33" i="10"/>
  <c r="L33" i="10"/>
  <c r="K34" i="10"/>
  <c r="L34" i="10"/>
  <c r="K35" i="10"/>
  <c r="L35" i="10"/>
  <c r="K36" i="10"/>
  <c r="K37" i="10"/>
  <c r="L37" i="10"/>
  <c r="K38" i="10"/>
  <c r="L38" i="10"/>
  <c r="K39" i="10"/>
  <c r="L39" i="10"/>
  <c r="K40" i="10"/>
  <c r="L40" i="10"/>
  <c r="K41" i="10"/>
  <c r="L41" i="10"/>
  <c r="K42" i="10"/>
  <c r="L42" i="10"/>
  <c r="K43" i="10"/>
  <c r="L43" i="10"/>
  <c r="K13" i="10"/>
  <c r="L13" i="10"/>
  <c r="K14" i="10"/>
  <c r="L14" i="10"/>
  <c r="K15" i="11"/>
  <c r="L15" i="11"/>
  <c r="K16" i="11"/>
  <c r="L16" i="11"/>
  <c r="K17" i="11"/>
  <c r="L17" i="11"/>
  <c r="K18" i="11"/>
  <c r="L18" i="11"/>
  <c r="K19" i="11"/>
  <c r="L19" i="11"/>
  <c r="K20" i="11"/>
  <c r="L20" i="11"/>
  <c r="K21" i="11"/>
  <c r="L21" i="11"/>
  <c r="K22" i="11"/>
  <c r="L22" i="11"/>
  <c r="K23" i="11"/>
  <c r="L23" i="11"/>
  <c r="K24" i="11"/>
  <c r="L24" i="11"/>
  <c r="K25" i="11"/>
  <c r="L25" i="11"/>
  <c r="K26" i="11"/>
  <c r="L26" i="11"/>
  <c r="K27" i="11"/>
  <c r="L27" i="11"/>
  <c r="K28" i="11"/>
  <c r="L28" i="11"/>
  <c r="K29" i="11"/>
  <c r="L29" i="11"/>
  <c r="K30" i="11"/>
  <c r="L30" i="11"/>
  <c r="K31" i="11"/>
  <c r="L31" i="11"/>
  <c r="K32" i="11"/>
  <c r="L32" i="11"/>
  <c r="K33" i="11"/>
  <c r="L33" i="11"/>
  <c r="K34" i="11"/>
  <c r="L34" i="11"/>
  <c r="K35" i="11"/>
  <c r="L35" i="11"/>
  <c r="K36" i="11"/>
  <c r="L36" i="11"/>
  <c r="K37" i="11"/>
  <c r="K38" i="11"/>
  <c r="L38" i="11"/>
  <c r="K39" i="11"/>
  <c r="L39" i="11"/>
  <c r="K40" i="11"/>
  <c r="L40" i="11"/>
  <c r="K41" i="11"/>
  <c r="L41" i="11"/>
  <c r="K42" i="11"/>
  <c r="L42" i="11"/>
  <c r="K14" i="11"/>
  <c r="L14" i="11"/>
  <c r="K13" i="11"/>
  <c r="L13" i="11"/>
  <c r="K15" i="12"/>
  <c r="L15" i="12"/>
  <c r="K16" i="12"/>
  <c r="L16" i="12"/>
  <c r="K17" i="12"/>
  <c r="L17" i="12"/>
  <c r="K18" i="12"/>
  <c r="L18" i="12"/>
  <c r="K19" i="12"/>
  <c r="L19" i="12"/>
  <c r="K20" i="12"/>
  <c r="L20" i="12"/>
  <c r="K21" i="12"/>
  <c r="L21" i="12"/>
  <c r="K22" i="12"/>
  <c r="L22" i="12"/>
  <c r="K23" i="12"/>
  <c r="L23" i="12"/>
  <c r="K24" i="12"/>
  <c r="L24" i="12"/>
  <c r="K25" i="12"/>
  <c r="L25" i="12"/>
  <c r="K26" i="12"/>
  <c r="L26" i="12"/>
  <c r="K27" i="12"/>
  <c r="L27" i="12"/>
  <c r="K28" i="12"/>
  <c r="L28" i="12"/>
  <c r="K29" i="12"/>
  <c r="L29" i="12"/>
  <c r="K30" i="12"/>
  <c r="L30" i="12"/>
  <c r="K31" i="12"/>
  <c r="L31" i="12"/>
  <c r="K32" i="12"/>
  <c r="L32" i="12"/>
  <c r="K33" i="12"/>
  <c r="L33" i="12"/>
  <c r="K34" i="12"/>
  <c r="L34" i="12"/>
  <c r="K35" i="12"/>
  <c r="L35" i="12"/>
  <c r="K36" i="12"/>
  <c r="L36" i="12"/>
  <c r="K37" i="12"/>
  <c r="L37" i="12"/>
  <c r="K38" i="12"/>
  <c r="L38" i="12"/>
  <c r="K39" i="12"/>
  <c r="L39" i="12"/>
  <c r="K40" i="12"/>
  <c r="L40" i="12"/>
  <c r="K41" i="12"/>
  <c r="L41" i="12"/>
  <c r="K42" i="12"/>
  <c r="L42" i="12"/>
  <c r="K43" i="12"/>
  <c r="L43" i="12"/>
  <c r="K14" i="12"/>
  <c r="L14" i="12"/>
  <c r="K13" i="12"/>
  <c r="L13" i="12"/>
  <c r="L14" i="2"/>
  <c r="L15" i="2"/>
  <c r="L16" i="2"/>
  <c r="L17" i="2"/>
  <c r="L18" i="2"/>
  <c r="L19" i="2"/>
  <c r="L22" i="2"/>
  <c r="L23" i="2"/>
  <c r="L25" i="2"/>
  <c r="L26" i="2"/>
  <c r="L28" i="2"/>
  <c r="L30" i="2"/>
  <c r="L32" i="2"/>
  <c r="L33" i="2"/>
  <c r="L34" i="2"/>
  <c r="L35" i="2"/>
  <c r="L36" i="2"/>
  <c r="L38" i="2"/>
  <c r="I13" i="2"/>
  <c r="L13" i="2"/>
  <c r="I42" i="11"/>
  <c r="I41" i="11"/>
  <c r="I40" i="11"/>
  <c r="I39" i="11"/>
  <c r="I38" i="11"/>
  <c r="I37" i="11"/>
  <c r="I36" i="11"/>
  <c r="I35" i="11"/>
  <c r="I34" i="11"/>
  <c r="I33" i="11"/>
  <c r="I32" i="11"/>
  <c r="I31" i="11"/>
  <c r="I30" i="11"/>
  <c r="I29" i="11"/>
  <c r="I28" i="11"/>
  <c r="I27" i="11"/>
  <c r="I26" i="11"/>
  <c r="I25" i="11"/>
  <c r="I24" i="11"/>
  <c r="I23" i="11"/>
  <c r="I22" i="11"/>
  <c r="I21" i="11"/>
  <c r="I20" i="11"/>
  <c r="I19" i="11"/>
  <c r="I18" i="11"/>
  <c r="I17" i="11"/>
  <c r="I16" i="11"/>
  <c r="I15" i="11"/>
  <c r="I14" i="11"/>
  <c r="I13" i="11"/>
  <c r="I42" i="9"/>
  <c r="I41" i="9"/>
  <c r="I40" i="9"/>
  <c r="I39" i="9"/>
  <c r="I38" i="9"/>
  <c r="I37" i="9"/>
  <c r="I36" i="9"/>
  <c r="I35" i="9"/>
  <c r="I34" i="9"/>
  <c r="I33" i="9"/>
  <c r="I32" i="9"/>
  <c r="I31" i="9"/>
  <c r="I30" i="9"/>
  <c r="I29" i="9"/>
  <c r="I28" i="9"/>
  <c r="I27" i="9"/>
  <c r="I26" i="9"/>
  <c r="I25" i="9"/>
  <c r="I24" i="9"/>
  <c r="I23" i="9"/>
  <c r="I22" i="9"/>
  <c r="I21" i="9"/>
  <c r="I20" i="9"/>
  <c r="I19" i="9"/>
  <c r="I18" i="9"/>
  <c r="I17" i="9"/>
  <c r="I16" i="9"/>
  <c r="I15" i="9"/>
  <c r="I14" i="9"/>
  <c r="I13" i="9"/>
  <c r="I42" i="6"/>
  <c r="I41" i="6"/>
  <c r="I40" i="6"/>
  <c r="I39" i="6"/>
  <c r="I38" i="6"/>
  <c r="I37" i="6"/>
  <c r="I36" i="6"/>
  <c r="I35" i="6"/>
  <c r="I34" i="6"/>
  <c r="I33" i="6"/>
  <c r="I32" i="6"/>
  <c r="I31" i="6"/>
  <c r="I30" i="6"/>
  <c r="L30" i="6"/>
  <c r="I29" i="6"/>
  <c r="I28" i="6"/>
  <c r="I27" i="6"/>
  <c r="I26" i="6"/>
  <c r="I25" i="6"/>
  <c r="I24" i="6"/>
  <c r="I23" i="6"/>
  <c r="I22" i="6"/>
  <c r="I21" i="6"/>
  <c r="I20" i="6"/>
  <c r="I19" i="6"/>
  <c r="I18" i="6"/>
  <c r="I17" i="6"/>
  <c r="I16" i="6"/>
  <c r="I15" i="6"/>
  <c r="I14" i="6"/>
  <c r="I13" i="6"/>
  <c r="I42" i="4"/>
  <c r="I41" i="4"/>
  <c r="I40" i="4"/>
  <c r="I39" i="4"/>
  <c r="I38" i="4"/>
  <c r="I37" i="4"/>
  <c r="I36" i="4"/>
  <c r="I35" i="4"/>
  <c r="I34" i="4"/>
  <c r="I33" i="4"/>
  <c r="I32" i="4"/>
  <c r="I31" i="4"/>
  <c r="I30" i="4"/>
  <c r="I29" i="4"/>
  <c r="I28" i="4"/>
  <c r="I27" i="4"/>
  <c r="I26" i="4"/>
  <c r="I25" i="4"/>
  <c r="I24" i="4"/>
  <c r="I23" i="4"/>
  <c r="I22" i="4"/>
  <c r="I21" i="4"/>
  <c r="I20" i="4"/>
  <c r="I19" i="4"/>
  <c r="I18" i="4"/>
  <c r="I17" i="4"/>
  <c r="I16" i="4"/>
  <c r="I15" i="4"/>
  <c r="I14" i="4"/>
  <c r="I13" i="4"/>
  <c r="I43" i="12"/>
  <c r="I42" i="12"/>
  <c r="I41" i="12"/>
  <c r="I40" i="12"/>
  <c r="I39" i="12"/>
  <c r="I38" i="12"/>
  <c r="I37" i="12"/>
  <c r="I36" i="12"/>
  <c r="I35" i="12"/>
  <c r="I34" i="12"/>
  <c r="I33" i="12"/>
  <c r="I32" i="12"/>
  <c r="I31" i="12"/>
  <c r="I30" i="12"/>
  <c r="I29" i="12"/>
  <c r="I28" i="12"/>
  <c r="I27" i="12"/>
  <c r="I26" i="12"/>
  <c r="I25" i="12"/>
  <c r="I24" i="12"/>
  <c r="I23" i="12"/>
  <c r="I22" i="12"/>
  <c r="I21" i="12"/>
  <c r="I20" i="12"/>
  <c r="I19" i="12"/>
  <c r="I18" i="12"/>
  <c r="I17" i="12"/>
  <c r="I16" i="12"/>
  <c r="I15" i="12"/>
  <c r="I14" i="12"/>
  <c r="I13" i="12"/>
  <c r="I43" i="10"/>
  <c r="I42" i="10"/>
  <c r="I41" i="10"/>
  <c r="I40" i="10"/>
  <c r="I39" i="10"/>
  <c r="I38" i="10"/>
  <c r="I37" i="10"/>
  <c r="I36" i="10"/>
  <c r="I35" i="10"/>
  <c r="I34" i="10"/>
  <c r="I33" i="10"/>
  <c r="I32" i="10"/>
  <c r="I31" i="10"/>
  <c r="I30" i="10"/>
  <c r="I29" i="10"/>
  <c r="I28" i="10"/>
  <c r="I27" i="10"/>
  <c r="I26" i="10"/>
  <c r="I25" i="10"/>
  <c r="I24" i="10"/>
  <c r="I23" i="10"/>
  <c r="I22" i="10"/>
  <c r="I21" i="10"/>
  <c r="I20" i="10"/>
  <c r="I19" i="10"/>
  <c r="I18" i="10"/>
  <c r="I17" i="10"/>
  <c r="I16" i="10"/>
  <c r="I15" i="10"/>
  <c r="I14" i="10"/>
  <c r="I13" i="10"/>
  <c r="I43" i="8"/>
  <c r="I42" i="8"/>
  <c r="I41" i="8"/>
  <c r="I40" i="8"/>
  <c r="I39" i="8"/>
  <c r="I38" i="8"/>
  <c r="I37" i="8"/>
  <c r="I36" i="8"/>
  <c r="I35" i="8"/>
  <c r="L35" i="8"/>
  <c r="I34" i="8"/>
  <c r="I33" i="8"/>
  <c r="I32" i="8"/>
  <c r="I31" i="8"/>
  <c r="I30" i="8"/>
  <c r="I29" i="8"/>
  <c r="I28" i="8"/>
  <c r="I27" i="8"/>
  <c r="I26" i="8"/>
  <c r="I25" i="8"/>
  <c r="I24" i="8"/>
  <c r="I23" i="8"/>
  <c r="L23" i="8"/>
  <c r="I22" i="8"/>
  <c r="I21" i="8"/>
  <c r="I20" i="8"/>
  <c r="I19" i="8"/>
  <c r="I18" i="8"/>
  <c r="I17" i="8"/>
  <c r="I16" i="8"/>
  <c r="I15" i="8"/>
  <c r="I14" i="8"/>
  <c r="I13" i="8"/>
  <c r="I43" i="7"/>
  <c r="I42" i="7"/>
  <c r="I41" i="7"/>
  <c r="I40" i="7"/>
  <c r="I39" i="7"/>
  <c r="I38" i="7"/>
  <c r="I37" i="7"/>
  <c r="I36" i="7"/>
  <c r="I35" i="7"/>
  <c r="I34" i="7"/>
  <c r="I33" i="7"/>
  <c r="L33" i="7"/>
  <c r="I32" i="7"/>
  <c r="I31" i="7"/>
  <c r="I30" i="7"/>
  <c r="I29" i="7"/>
  <c r="I28" i="7"/>
  <c r="I27" i="7"/>
  <c r="I26" i="7"/>
  <c r="I25" i="7"/>
  <c r="L25" i="7"/>
  <c r="I24" i="7"/>
  <c r="I23" i="7"/>
  <c r="I22" i="7"/>
  <c r="I21" i="7"/>
  <c r="I20" i="7"/>
  <c r="I19" i="7"/>
  <c r="I18" i="7"/>
  <c r="I17" i="7"/>
  <c r="I16" i="7"/>
  <c r="I15" i="7"/>
  <c r="I14" i="7"/>
  <c r="I13" i="7"/>
  <c r="I43" i="5"/>
  <c r="I42" i="5"/>
  <c r="I41" i="5"/>
  <c r="I40" i="5"/>
  <c r="I39" i="5"/>
  <c r="I38" i="5"/>
  <c r="I37" i="5"/>
  <c r="L37" i="5"/>
  <c r="I36" i="5"/>
  <c r="I35" i="5"/>
  <c r="I34" i="5"/>
  <c r="I33" i="5"/>
  <c r="I32" i="5"/>
  <c r="I31" i="5"/>
  <c r="I30" i="5"/>
  <c r="I29" i="5"/>
  <c r="L29" i="5"/>
  <c r="I28" i="5"/>
  <c r="I27" i="5"/>
  <c r="I26" i="5"/>
  <c r="I25" i="5"/>
  <c r="I24" i="5"/>
  <c r="I23" i="5"/>
  <c r="I22" i="5"/>
  <c r="I21" i="5"/>
  <c r="I20" i="5"/>
  <c r="I19" i="5"/>
  <c r="I18" i="5"/>
  <c r="I17" i="5"/>
  <c r="I16" i="5"/>
  <c r="I15" i="5"/>
  <c r="I14" i="5"/>
  <c r="I13" i="5"/>
  <c r="I43" i="3"/>
  <c r="I42" i="3"/>
  <c r="I41" i="3"/>
  <c r="I40" i="3"/>
  <c r="I39" i="3"/>
  <c r="I38" i="3"/>
  <c r="I37" i="3"/>
  <c r="I36" i="3"/>
  <c r="I35" i="3"/>
  <c r="L35" i="3"/>
  <c r="I34" i="3"/>
  <c r="I33" i="3"/>
  <c r="I32" i="3"/>
  <c r="I31" i="3"/>
  <c r="I30" i="3"/>
  <c r="I29" i="3"/>
  <c r="I28" i="3"/>
  <c r="I27" i="3"/>
  <c r="L27" i="3"/>
  <c r="I26" i="3"/>
  <c r="I25" i="3"/>
  <c r="L25" i="3"/>
  <c r="I24" i="3"/>
  <c r="I23" i="3"/>
  <c r="I22" i="3"/>
  <c r="I21" i="3"/>
  <c r="I20" i="3"/>
  <c r="I19" i="3"/>
  <c r="L19" i="3"/>
  <c r="I18" i="3"/>
  <c r="I17" i="3"/>
  <c r="I16" i="3"/>
  <c r="I15" i="3"/>
  <c r="I14" i="3"/>
  <c r="I13" i="3"/>
  <c r="I14" i="1"/>
  <c r="L14" i="1"/>
  <c r="I15" i="1"/>
  <c r="L15" i="1"/>
  <c r="I23" i="1"/>
  <c r="I24" i="1"/>
  <c r="L24" i="1"/>
  <c r="I25" i="1"/>
  <c r="L25" i="1"/>
  <c r="I26" i="1"/>
  <c r="L26" i="1"/>
  <c r="I27" i="1"/>
  <c r="L27" i="1"/>
  <c r="I28" i="1"/>
  <c r="L28" i="1"/>
  <c r="I29" i="1"/>
  <c r="L29" i="1"/>
  <c r="I30" i="1"/>
  <c r="L30" i="1"/>
  <c r="I31" i="1"/>
  <c r="L31" i="1"/>
  <c r="I32" i="1"/>
  <c r="I33" i="1"/>
  <c r="I34" i="1"/>
  <c r="L34" i="1"/>
  <c r="I35" i="1"/>
  <c r="L35" i="1"/>
  <c r="I36" i="1"/>
  <c r="L36" i="1"/>
  <c r="I37" i="1"/>
  <c r="L37" i="1"/>
  <c r="I38" i="1"/>
  <c r="L38" i="1"/>
  <c r="I39" i="1"/>
  <c r="L39" i="1"/>
  <c r="I40" i="1"/>
  <c r="L40" i="1"/>
  <c r="I41" i="1"/>
  <c r="L41" i="1"/>
  <c r="I42" i="1"/>
  <c r="L42" i="1"/>
  <c r="I43" i="1"/>
  <c r="L43" i="1"/>
  <c r="I13" i="1"/>
  <c r="L13" i="1"/>
  <c r="L32" i="1"/>
  <c r="L33" i="1"/>
  <c r="L17" i="3"/>
  <c r="L21" i="3"/>
  <c r="L33" i="3"/>
  <c r="L26" i="8"/>
  <c r="L27" i="4"/>
  <c r="L16" i="3"/>
  <c r="L25" i="9"/>
  <c r="L36" i="10"/>
  <c r="L42" i="4"/>
  <c r="L15" i="7"/>
  <c r="L37" i="6"/>
  <c r="L37" i="11"/>
  <c r="L25" i="8"/>
  <c r="L33" i="8"/>
  <c r="L39" i="6"/>
  <c r="L22" i="1"/>
  <c r="L43" i="3"/>
  <c r="L31" i="7"/>
  <c r="M13" i="1"/>
  <c r="C13" i="1"/>
  <c r="B14" i="1"/>
  <c r="M14" i="1"/>
  <c r="C13" i="5"/>
  <c r="L45" i="1"/>
  <c r="B14" i="6"/>
  <c r="C13" i="6"/>
  <c r="C13" i="4"/>
  <c r="B14" i="4"/>
  <c r="M13" i="4"/>
  <c r="C13" i="2"/>
  <c r="M13" i="2"/>
  <c r="B14" i="12"/>
  <c r="M13" i="12"/>
  <c r="C13" i="12"/>
  <c r="B14" i="11"/>
  <c r="M13" i="11"/>
  <c r="C13" i="10"/>
  <c r="M13" i="10"/>
  <c r="B14" i="10"/>
  <c r="M13" i="9"/>
  <c r="C13" i="9"/>
  <c r="B14" i="9"/>
  <c r="M13" i="8"/>
  <c r="C13" i="8"/>
  <c r="B14" i="8"/>
  <c r="B14" i="7"/>
  <c r="C13" i="7"/>
  <c r="C14" i="2"/>
  <c r="B15" i="2"/>
  <c r="B14" i="3"/>
  <c r="C13" i="3"/>
  <c r="C14" i="1"/>
  <c r="B15" i="1"/>
  <c r="M13" i="6"/>
  <c r="B14" i="5"/>
  <c r="M14" i="6"/>
  <c r="B15" i="6"/>
  <c r="C14" i="6"/>
  <c r="M14" i="4"/>
  <c r="C14" i="4"/>
  <c r="B15" i="4"/>
  <c r="C14" i="9"/>
  <c r="B15" i="9"/>
  <c r="M14" i="9"/>
  <c r="B15" i="11"/>
  <c r="M14" i="11"/>
  <c r="C14" i="11"/>
  <c r="C14" i="5"/>
  <c r="M14" i="5"/>
  <c r="B15" i="5"/>
  <c r="C15" i="1"/>
  <c r="B16" i="1"/>
  <c r="M15" i="1"/>
  <c r="M14" i="7"/>
  <c r="C14" i="7"/>
  <c r="B15" i="7"/>
  <c r="C14" i="12"/>
  <c r="M14" i="12"/>
  <c r="B15" i="12"/>
  <c r="B15" i="3"/>
  <c r="M14" i="3"/>
  <c r="C14" i="3"/>
  <c r="B16" i="2"/>
  <c r="C15" i="2"/>
  <c r="C14" i="10"/>
  <c r="B15" i="10"/>
  <c r="M14" i="10"/>
  <c r="M14" i="8"/>
  <c r="C14" i="8"/>
  <c r="B15" i="8"/>
  <c r="B16" i="6"/>
  <c r="M15" i="6"/>
  <c r="C15" i="6"/>
  <c r="M15" i="4"/>
  <c r="C15" i="4"/>
  <c r="B16" i="4"/>
  <c r="C15" i="5"/>
  <c r="M15" i="5"/>
  <c r="B16" i="5"/>
  <c r="M15" i="9"/>
  <c r="C15" i="9"/>
  <c r="B16" i="9"/>
  <c r="B16" i="12"/>
  <c r="C15" i="12"/>
  <c r="M15" i="12"/>
  <c r="C15" i="7"/>
  <c r="M15" i="7"/>
  <c r="B16" i="7"/>
  <c r="C16" i="2"/>
  <c r="B17" i="2"/>
  <c r="B16" i="11"/>
  <c r="M15" i="11"/>
  <c r="C15" i="11"/>
  <c r="M15" i="3"/>
  <c r="B16" i="3"/>
  <c r="C15" i="3"/>
  <c r="B16" i="10"/>
  <c r="M15" i="10"/>
  <c r="C15" i="10"/>
  <c r="M15" i="8"/>
  <c r="C15" i="8"/>
  <c r="B16" i="8"/>
  <c r="C16" i="1"/>
  <c r="M16" i="1"/>
  <c r="B17" i="1"/>
  <c r="M16" i="6"/>
  <c r="C16" i="6"/>
  <c r="B17" i="6"/>
  <c r="B17" i="4"/>
  <c r="C16" i="4"/>
  <c r="M16" i="4"/>
  <c r="C16" i="11"/>
  <c r="M16" i="11"/>
  <c r="B17" i="11"/>
  <c r="M16" i="5"/>
  <c r="C16" i="5"/>
  <c r="B17" i="5"/>
  <c r="B17" i="3"/>
  <c r="M16" i="3"/>
  <c r="C16" i="3"/>
  <c r="C16" i="10"/>
  <c r="B17" i="10"/>
  <c r="M16" i="10"/>
  <c r="C16" i="8"/>
  <c r="M16" i="8"/>
  <c r="B17" i="8"/>
  <c r="M17" i="1"/>
  <c r="C17" i="1"/>
  <c r="B18" i="1"/>
  <c r="M16" i="12"/>
  <c r="C16" i="12"/>
  <c r="B17" i="12"/>
  <c r="C17" i="2"/>
  <c r="B18" i="2"/>
  <c r="B17" i="9"/>
  <c r="C16" i="9"/>
  <c r="M16" i="9"/>
  <c r="M16" i="7"/>
  <c r="B17" i="7"/>
  <c r="C16" i="7"/>
  <c r="M17" i="6"/>
  <c r="B18" i="6"/>
  <c r="C17" i="6"/>
  <c r="B18" i="4"/>
  <c r="M17" i="4"/>
  <c r="C17" i="4"/>
  <c r="B18" i="9"/>
  <c r="M17" i="9"/>
  <c r="C17" i="9"/>
  <c r="B18" i="10"/>
  <c r="C17" i="10"/>
  <c r="M17" i="10"/>
  <c r="B18" i="11"/>
  <c r="C17" i="11"/>
  <c r="M17" i="11"/>
  <c r="C18" i="2"/>
  <c r="B19" i="2"/>
  <c r="C18" i="1"/>
  <c r="B19" i="1"/>
  <c r="M18" i="1"/>
  <c r="B18" i="7"/>
  <c r="C17" i="7"/>
  <c r="M17" i="7"/>
  <c r="B18" i="12"/>
  <c r="C17" i="12"/>
  <c r="M17" i="12"/>
  <c r="M17" i="8"/>
  <c r="C17" i="8"/>
  <c r="B18" i="8"/>
  <c r="C17" i="3"/>
  <c r="M17" i="3"/>
  <c r="B18" i="3"/>
  <c r="M17" i="5"/>
  <c r="B18" i="5"/>
  <c r="C17" i="5"/>
  <c r="B19" i="6"/>
  <c r="M18" i="6"/>
  <c r="C18" i="6"/>
  <c r="B19" i="4"/>
  <c r="M18" i="4"/>
  <c r="C18" i="4"/>
  <c r="B19" i="7"/>
  <c r="C18" i="7"/>
  <c r="M18" i="7"/>
  <c r="M18" i="11"/>
  <c r="B19" i="11"/>
  <c r="C18" i="11"/>
  <c r="C18" i="9"/>
  <c r="M18" i="9"/>
  <c r="B19" i="9"/>
  <c r="C18" i="10"/>
  <c r="M18" i="10"/>
  <c r="B19" i="10"/>
  <c r="B20" i="2"/>
  <c r="C19" i="2"/>
  <c r="M18" i="3"/>
  <c r="B19" i="3"/>
  <c r="C18" i="3"/>
  <c r="C19" i="1"/>
  <c r="B20" i="1"/>
  <c r="M19" i="1"/>
  <c r="C18" i="8"/>
  <c r="B19" i="8"/>
  <c r="M18" i="8"/>
  <c r="B19" i="12"/>
  <c r="M18" i="12"/>
  <c r="C18" i="12"/>
  <c r="M18" i="5"/>
  <c r="C18" i="5"/>
  <c r="B19" i="5"/>
  <c r="C19" i="6"/>
  <c r="B20" i="6"/>
  <c r="M19" i="6"/>
  <c r="B20" i="4"/>
  <c r="C19" i="4"/>
  <c r="M19" i="4"/>
  <c r="C20" i="2"/>
  <c r="B21" i="2"/>
  <c r="C19" i="12"/>
  <c r="B20" i="12"/>
  <c r="M19" i="12"/>
  <c r="M19" i="3"/>
  <c r="B20" i="3"/>
  <c r="C19" i="3"/>
  <c r="C19" i="10"/>
  <c r="M19" i="10"/>
  <c r="B20" i="10"/>
  <c r="C19" i="11"/>
  <c r="B20" i="11"/>
  <c r="M19" i="11"/>
  <c r="B20" i="8"/>
  <c r="C19" i="8"/>
  <c r="M19" i="8"/>
  <c r="C19" i="5"/>
  <c r="M19" i="5"/>
  <c r="B20" i="5"/>
  <c r="M19" i="9"/>
  <c r="C19" i="9"/>
  <c r="B20" i="9"/>
  <c r="C19" i="7"/>
  <c r="M19" i="7"/>
  <c r="B20" i="7"/>
  <c r="C20" i="1"/>
  <c r="B21" i="1"/>
  <c r="M20" i="1"/>
  <c r="B21" i="6"/>
  <c r="M20" i="6"/>
  <c r="C20" i="6"/>
  <c r="B21" i="4"/>
  <c r="M20" i="4"/>
  <c r="C20" i="4"/>
  <c r="C20" i="3"/>
  <c r="M20" i="3"/>
  <c r="B21" i="3"/>
  <c r="B21" i="12"/>
  <c r="C20" i="12"/>
  <c r="M20" i="12"/>
  <c r="B21" i="9"/>
  <c r="C20" i="9"/>
  <c r="M20" i="9"/>
  <c r="C20" i="11"/>
  <c r="M20" i="11"/>
  <c r="B21" i="11"/>
  <c r="B21" i="10"/>
  <c r="M20" i="10"/>
  <c r="C20" i="10"/>
  <c r="B22" i="1"/>
  <c r="M21" i="1"/>
  <c r="C21" i="1"/>
  <c r="C20" i="5"/>
  <c r="M20" i="5"/>
  <c r="B21" i="5"/>
  <c r="B21" i="8"/>
  <c r="M20" i="8"/>
  <c r="C20" i="8"/>
  <c r="B22" i="2"/>
  <c r="C21" i="2"/>
  <c r="B21" i="7"/>
  <c r="C20" i="7"/>
  <c r="M20" i="7"/>
  <c r="M21" i="6"/>
  <c r="C21" i="6"/>
  <c r="B22" i="6"/>
  <c r="C21" i="4"/>
  <c r="M21" i="4"/>
  <c r="B22" i="4"/>
  <c r="C21" i="9"/>
  <c r="M21" i="9"/>
  <c r="B22" i="9"/>
  <c r="M21" i="10"/>
  <c r="B22" i="10"/>
  <c r="C21" i="10"/>
  <c r="M21" i="7"/>
  <c r="B22" i="7"/>
  <c r="C21" i="7"/>
  <c r="B22" i="11"/>
  <c r="M21" i="11"/>
  <c r="C21" i="11"/>
  <c r="B22" i="12"/>
  <c r="C21" i="12"/>
  <c r="M21" i="12"/>
  <c r="C22" i="1"/>
  <c r="B23" i="1"/>
  <c r="M22" i="1"/>
  <c r="B22" i="3"/>
  <c r="M21" i="3"/>
  <c r="C21" i="3"/>
  <c r="C21" i="5"/>
  <c r="B22" i="5"/>
  <c r="M21" i="5"/>
  <c r="B23" i="2"/>
  <c r="C22" i="2"/>
  <c r="B22" i="8"/>
  <c r="C21" i="8"/>
  <c r="M21" i="8"/>
  <c r="M22" i="6"/>
  <c r="C22" i="6"/>
  <c r="B23" i="6"/>
  <c r="B23" i="4"/>
  <c r="M22" i="4"/>
  <c r="C22" i="4"/>
  <c r="B23" i="7"/>
  <c r="C22" i="7"/>
  <c r="M22" i="7"/>
  <c r="B23" i="8"/>
  <c r="C22" i="8"/>
  <c r="M22" i="8"/>
  <c r="C22" i="12"/>
  <c r="M22" i="12"/>
  <c r="B23" i="12"/>
  <c r="M22" i="10"/>
  <c r="B23" i="10"/>
  <c r="C22" i="10"/>
  <c r="C22" i="5"/>
  <c r="M22" i="5"/>
  <c r="B23" i="5"/>
  <c r="B23" i="9"/>
  <c r="C22" i="9"/>
  <c r="M22" i="9"/>
  <c r="B23" i="3"/>
  <c r="M22" i="3"/>
  <c r="C22" i="3"/>
  <c r="M22" i="11"/>
  <c r="C22" i="11"/>
  <c r="B23" i="11"/>
  <c r="B24" i="2"/>
  <c r="C23" i="2"/>
  <c r="C23" i="1"/>
  <c r="M23" i="1"/>
  <c r="B24" i="1"/>
  <c r="C23" i="6"/>
  <c r="M23" i="6"/>
  <c r="B24" i="6"/>
  <c r="C23" i="4"/>
  <c r="B24" i="4"/>
  <c r="M23" i="4"/>
  <c r="B25" i="2"/>
  <c r="C24" i="2"/>
  <c r="B24" i="11"/>
  <c r="C23" i="11"/>
  <c r="M23" i="11"/>
  <c r="M23" i="12"/>
  <c r="C23" i="12"/>
  <c r="B24" i="12"/>
  <c r="B24" i="8"/>
  <c r="C23" i="8"/>
  <c r="M23" i="8"/>
  <c r="B25" i="1"/>
  <c r="M24" i="1"/>
  <c r="C24" i="1"/>
  <c r="B24" i="10"/>
  <c r="M23" i="10"/>
  <c r="C23" i="10"/>
  <c r="M23" i="9"/>
  <c r="B24" i="9"/>
  <c r="C23" i="9"/>
  <c r="B24" i="5"/>
  <c r="M23" i="5"/>
  <c r="C23" i="5"/>
  <c r="B24" i="3"/>
  <c r="C23" i="3"/>
  <c r="M23" i="3"/>
  <c r="B24" i="7"/>
  <c r="M23" i="7"/>
  <c r="C23" i="7"/>
  <c r="C24" i="6"/>
  <c r="M24" i="6"/>
  <c r="B25" i="6"/>
  <c r="C24" i="4"/>
  <c r="M24" i="4"/>
  <c r="B25" i="4"/>
  <c r="C25" i="1"/>
  <c r="M25" i="1"/>
  <c r="B26" i="1"/>
  <c r="M24" i="8"/>
  <c r="C24" i="8"/>
  <c r="B25" i="8"/>
  <c r="M24" i="3"/>
  <c r="C24" i="3"/>
  <c r="B25" i="3"/>
  <c r="M24" i="11"/>
  <c r="C24" i="11"/>
  <c r="B25" i="11"/>
  <c r="M24" i="12"/>
  <c r="C24" i="12"/>
  <c r="B25" i="12"/>
  <c r="M24" i="10"/>
  <c r="C24" i="10"/>
  <c r="B25" i="10"/>
  <c r="B25" i="5"/>
  <c r="C24" i="5"/>
  <c r="M24" i="5"/>
  <c r="B25" i="7"/>
  <c r="C24" i="7"/>
  <c r="M24" i="7"/>
  <c r="C24" i="9"/>
  <c r="B25" i="9"/>
  <c r="M24" i="9"/>
  <c r="C25" i="2"/>
  <c r="B26" i="2"/>
  <c r="M25" i="6"/>
  <c r="B26" i="6"/>
  <c r="C25" i="6"/>
  <c r="M25" i="4"/>
  <c r="B26" i="4"/>
  <c r="C25" i="4"/>
  <c r="C25" i="9"/>
  <c r="B26" i="9"/>
  <c r="M25" i="9"/>
  <c r="B27" i="2"/>
  <c r="C26" i="2"/>
  <c r="B26" i="7"/>
  <c r="C25" i="7"/>
  <c r="M25" i="7"/>
  <c r="C25" i="3"/>
  <c r="B26" i="3"/>
  <c r="M25" i="3"/>
  <c r="M25" i="10"/>
  <c r="B26" i="10"/>
  <c r="C25" i="10"/>
  <c r="M26" i="1"/>
  <c r="C26" i="1"/>
  <c r="B27" i="1"/>
  <c r="M25" i="12"/>
  <c r="B26" i="12"/>
  <c r="C25" i="12"/>
  <c r="M25" i="11"/>
  <c r="C25" i="11"/>
  <c r="B26" i="11"/>
  <c r="C25" i="5"/>
  <c r="B26" i="5"/>
  <c r="M25" i="5"/>
  <c r="M25" i="8"/>
  <c r="C25" i="8"/>
  <c r="B26" i="8"/>
  <c r="B27" i="6"/>
  <c r="M26" i="6"/>
  <c r="C26" i="6"/>
  <c r="B27" i="4"/>
  <c r="M26" i="4"/>
  <c r="C26" i="4"/>
  <c r="B27" i="5"/>
  <c r="M26" i="5"/>
  <c r="C26" i="5"/>
  <c r="C27" i="1"/>
  <c r="B28" i="1"/>
  <c r="M27" i="1"/>
  <c r="C26" i="11"/>
  <c r="B27" i="11"/>
  <c r="M26" i="11"/>
  <c r="C26" i="3"/>
  <c r="B27" i="3"/>
  <c r="M26" i="3"/>
  <c r="C27" i="2"/>
  <c r="B28" i="2"/>
  <c r="M26" i="10"/>
  <c r="B27" i="10"/>
  <c r="C26" i="10"/>
  <c r="M26" i="7"/>
  <c r="B27" i="7"/>
  <c r="C26" i="7"/>
  <c r="C26" i="8"/>
  <c r="B27" i="8"/>
  <c r="M26" i="8"/>
  <c r="M26" i="12"/>
  <c r="C26" i="12"/>
  <c r="B27" i="12"/>
  <c r="C26" i="9"/>
  <c r="B27" i="9"/>
  <c r="M26" i="9"/>
  <c r="B28" i="6"/>
  <c r="C27" i="6"/>
  <c r="M27" i="6"/>
  <c r="M27" i="4"/>
  <c r="B28" i="4"/>
  <c r="C27" i="4"/>
  <c r="B28" i="3"/>
  <c r="M27" i="3"/>
  <c r="C27" i="3"/>
  <c r="M28" i="1"/>
  <c r="B29" i="1"/>
  <c r="C28" i="1"/>
  <c r="M27" i="8"/>
  <c r="B28" i="8"/>
  <c r="C27" i="8"/>
  <c r="M27" i="11"/>
  <c r="B28" i="11"/>
  <c r="C27" i="11"/>
  <c r="C27" i="10"/>
  <c r="B28" i="10"/>
  <c r="M27" i="10"/>
  <c r="C27" i="9"/>
  <c r="B28" i="9"/>
  <c r="M27" i="9"/>
  <c r="M27" i="7"/>
  <c r="C27" i="7"/>
  <c r="B28" i="7"/>
  <c r="B29" i="2"/>
  <c r="C28" i="2"/>
  <c r="C27" i="12"/>
  <c r="B28" i="12"/>
  <c r="M27" i="12"/>
  <c r="B28" i="5"/>
  <c r="M27" i="5"/>
  <c r="C27" i="5"/>
  <c r="B29" i="6"/>
  <c r="M28" i="6"/>
  <c r="C28" i="6"/>
  <c r="B29" i="4"/>
  <c r="C28" i="4"/>
  <c r="M28" i="4"/>
  <c r="C29" i="1"/>
  <c r="M29" i="1"/>
  <c r="B30" i="1"/>
  <c r="M28" i="8"/>
  <c r="B29" i="8"/>
  <c r="C28" i="8"/>
  <c r="B29" i="3"/>
  <c r="C28" i="3"/>
  <c r="M28" i="3"/>
  <c r="C28" i="7"/>
  <c r="B29" i="7"/>
  <c r="M28" i="7"/>
  <c r="C28" i="12"/>
  <c r="B29" i="12"/>
  <c r="M28" i="12"/>
  <c r="M28" i="9"/>
  <c r="C28" i="9"/>
  <c r="B29" i="9"/>
  <c r="B30" i="2"/>
  <c r="C29" i="2"/>
  <c r="B29" i="10"/>
  <c r="M28" i="10"/>
  <c r="C28" i="10"/>
  <c r="M28" i="5"/>
  <c r="C28" i="5"/>
  <c r="B29" i="5"/>
  <c r="C28" i="11"/>
  <c r="M28" i="11"/>
  <c r="B29" i="11"/>
  <c r="M29" i="6"/>
  <c r="B30" i="6"/>
  <c r="C29" i="6"/>
  <c r="B30" i="4"/>
  <c r="M29" i="4"/>
  <c r="C29" i="4"/>
  <c r="M29" i="3"/>
  <c r="C29" i="3"/>
  <c r="B30" i="3"/>
  <c r="C29" i="5"/>
  <c r="B30" i="5"/>
  <c r="M29" i="5"/>
  <c r="C29" i="9"/>
  <c r="B30" i="9"/>
  <c r="M29" i="9"/>
  <c r="M29" i="8"/>
  <c r="B30" i="8"/>
  <c r="C29" i="8"/>
  <c r="C29" i="7"/>
  <c r="M29" i="7"/>
  <c r="B30" i="7"/>
  <c r="C30" i="1"/>
  <c r="B31" i="1"/>
  <c r="M30" i="1"/>
  <c r="C30" i="2"/>
  <c r="B31" i="2"/>
  <c r="M29" i="11"/>
  <c r="B30" i="11"/>
  <c r="C29" i="11"/>
  <c r="B30" i="10"/>
  <c r="C29" i="10"/>
  <c r="M29" i="10"/>
  <c r="C29" i="12"/>
  <c r="B30" i="12"/>
  <c r="M29" i="12"/>
  <c r="M30" i="6"/>
  <c r="C30" i="6"/>
  <c r="B31" i="6"/>
  <c r="B31" i="4"/>
  <c r="C30" i="4"/>
  <c r="M30" i="4"/>
  <c r="M31" i="1"/>
  <c r="B32" i="1"/>
  <c r="C31" i="1"/>
  <c r="B31" i="8"/>
  <c r="C30" i="8"/>
  <c r="M30" i="8"/>
  <c r="B31" i="9"/>
  <c r="M30" i="9"/>
  <c r="C30" i="9"/>
  <c r="B31" i="5"/>
  <c r="M30" i="5"/>
  <c r="C30" i="5"/>
  <c r="B31" i="3"/>
  <c r="M30" i="3"/>
  <c r="C30" i="3"/>
  <c r="M30" i="10"/>
  <c r="B31" i="10"/>
  <c r="C30" i="10"/>
  <c r="B31" i="11"/>
  <c r="C30" i="11"/>
  <c r="M30" i="11"/>
  <c r="M30" i="7"/>
  <c r="B31" i="7"/>
  <c r="C30" i="7"/>
  <c r="C30" i="12"/>
  <c r="B31" i="12"/>
  <c r="M30" i="12"/>
  <c r="C31" i="2"/>
  <c r="B32" i="2"/>
  <c r="C31" i="6"/>
  <c r="B32" i="6"/>
  <c r="M31" i="6"/>
  <c r="C31" i="4"/>
  <c r="B32" i="4"/>
  <c r="M31" i="4"/>
  <c r="B32" i="9"/>
  <c r="C31" i="9"/>
  <c r="M31" i="9"/>
  <c r="B32" i="3"/>
  <c r="C31" i="3"/>
  <c r="M31" i="3"/>
  <c r="M31" i="8"/>
  <c r="B32" i="8"/>
  <c r="C31" i="8"/>
  <c r="C31" i="12"/>
  <c r="B32" i="12"/>
  <c r="M31" i="12"/>
  <c r="B32" i="5"/>
  <c r="C31" i="5"/>
  <c r="M31" i="5"/>
  <c r="M32" i="1"/>
  <c r="B33" i="1"/>
  <c r="C32" i="1"/>
  <c r="M31" i="7"/>
  <c r="B32" i="7"/>
  <c r="C31" i="7"/>
  <c r="B32" i="11"/>
  <c r="M31" i="11"/>
  <c r="C31" i="11"/>
  <c r="B33" i="2"/>
  <c r="C32" i="2"/>
  <c r="C31" i="10"/>
  <c r="B32" i="10"/>
  <c r="M31" i="10"/>
  <c r="B33" i="6"/>
  <c r="C32" i="6"/>
  <c r="M32" i="6"/>
  <c r="M32" i="4"/>
  <c r="C32" i="4"/>
  <c r="B33" i="4"/>
  <c r="B33" i="5"/>
  <c r="M32" i="5"/>
  <c r="C32" i="5"/>
  <c r="C33" i="2"/>
  <c r="B34" i="2"/>
  <c r="C32" i="7"/>
  <c r="B33" i="7"/>
  <c r="M32" i="7"/>
  <c r="B33" i="11"/>
  <c r="M32" i="11"/>
  <c r="C32" i="11"/>
  <c r="M33" i="1"/>
  <c r="C33" i="1"/>
  <c r="B34" i="1"/>
  <c r="C32" i="3"/>
  <c r="M32" i="3"/>
  <c r="B33" i="3"/>
  <c r="M32" i="8"/>
  <c r="C32" i="8"/>
  <c r="B33" i="8"/>
  <c r="B33" i="12"/>
  <c r="C32" i="12"/>
  <c r="M32" i="12"/>
  <c r="C32" i="10"/>
  <c r="B33" i="10"/>
  <c r="M32" i="10"/>
  <c r="C32" i="9"/>
  <c r="M32" i="9"/>
  <c r="B33" i="9"/>
  <c r="B34" i="6"/>
  <c r="C33" i="6"/>
  <c r="M33" i="6"/>
  <c r="B34" i="4"/>
  <c r="M33" i="4"/>
  <c r="C33" i="4"/>
  <c r="C33" i="8"/>
  <c r="M33" i="8"/>
  <c r="B34" i="8"/>
  <c r="M33" i="10"/>
  <c r="B34" i="10"/>
  <c r="C33" i="10"/>
  <c r="M33" i="11"/>
  <c r="C33" i="11"/>
  <c r="B34" i="11"/>
  <c r="C33" i="9"/>
  <c r="B34" i="9"/>
  <c r="M33" i="9"/>
  <c r="C33" i="7"/>
  <c r="B34" i="7"/>
  <c r="M33" i="7"/>
  <c r="C34" i="1"/>
  <c r="B35" i="1"/>
  <c r="M34" i="1"/>
  <c r="B34" i="3"/>
  <c r="C33" i="3"/>
  <c r="M33" i="3"/>
  <c r="C33" i="12"/>
  <c r="B34" i="12"/>
  <c r="M33" i="12"/>
  <c r="C34" i="2"/>
  <c r="B35" i="2"/>
  <c r="C33" i="5"/>
  <c r="B34" i="5"/>
  <c r="M33" i="5"/>
  <c r="B35" i="6"/>
  <c r="C34" i="6"/>
  <c r="M34" i="6"/>
  <c r="C34" i="4"/>
  <c r="B35" i="4"/>
  <c r="M34" i="4"/>
  <c r="C34" i="9"/>
  <c r="M34" i="9"/>
  <c r="B35" i="9"/>
  <c r="M34" i="12"/>
  <c r="B35" i="12"/>
  <c r="C34" i="12"/>
  <c r="M34" i="10"/>
  <c r="C34" i="10"/>
  <c r="B35" i="10"/>
  <c r="M35" i="1"/>
  <c r="C35" i="1"/>
  <c r="B36" i="1"/>
  <c r="C34" i="8"/>
  <c r="M34" i="8"/>
  <c r="B35" i="8"/>
  <c r="M34" i="11"/>
  <c r="C34" i="11"/>
  <c r="B35" i="11"/>
  <c r="B35" i="5"/>
  <c r="M34" i="5"/>
  <c r="C34" i="5"/>
  <c r="B36" i="2"/>
  <c r="C35" i="2"/>
  <c r="M34" i="3"/>
  <c r="C34" i="3"/>
  <c r="B35" i="3"/>
  <c r="B35" i="7"/>
  <c r="C34" i="7"/>
  <c r="M34" i="7"/>
  <c r="C35" i="6"/>
  <c r="B36" i="6"/>
  <c r="M35" i="6"/>
  <c r="B36" i="4"/>
  <c r="M35" i="4"/>
  <c r="C35" i="4"/>
  <c r="B36" i="3"/>
  <c r="C35" i="3"/>
  <c r="M35" i="3"/>
  <c r="M35" i="5"/>
  <c r="B36" i="5"/>
  <c r="C35" i="5"/>
  <c r="M35" i="12"/>
  <c r="C35" i="12"/>
  <c r="B36" i="12"/>
  <c r="C36" i="2"/>
  <c r="B37" i="2"/>
  <c r="C36" i="1"/>
  <c r="B37" i="1"/>
  <c r="M36" i="1"/>
  <c r="B36" i="10"/>
  <c r="M35" i="10"/>
  <c r="C35" i="10"/>
  <c r="C35" i="9"/>
  <c r="M35" i="9"/>
  <c r="B36" i="9"/>
  <c r="C35" i="11"/>
  <c r="B36" i="11"/>
  <c r="M35" i="11"/>
  <c r="B36" i="7"/>
  <c r="M35" i="7"/>
  <c r="C35" i="7"/>
  <c r="B36" i="8"/>
  <c r="C35" i="8"/>
  <c r="M35" i="8"/>
  <c r="M36" i="6"/>
  <c r="B37" i="6"/>
  <c r="C36" i="6"/>
  <c r="M36" i="4"/>
  <c r="B37" i="4"/>
  <c r="C36" i="4"/>
  <c r="C37" i="1"/>
  <c r="M37" i="1"/>
  <c r="B38" i="1"/>
  <c r="B37" i="9"/>
  <c r="C36" i="9"/>
  <c r="M36" i="9"/>
  <c r="M36" i="5"/>
  <c r="B37" i="5"/>
  <c r="C36" i="5"/>
  <c r="B38" i="2"/>
  <c r="C37" i="2"/>
  <c r="M36" i="10"/>
  <c r="B37" i="10"/>
  <c r="C36" i="10"/>
  <c r="B37" i="8"/>
  <c r="C36" i="8"/>
  <c r="M36" i="8"/>
  <c r="M36" i="11"/>
  <c r="B37" i="11"/>
  <c r="C36" i="11"/>
  <c r="B37" i="7"/>
  <c r="C36" i="7"/>
  <c r="M36" i="7"/>
  <c r="C36" i="12"/>
  <c r="B37" i="12"/>
  <c r="M36" i="12"/>
  <c r="C36" i="3"/>
  <c r="M36" i="3"/>
  <c r="B37" i="3"/>
  <c r="M37" i="6"/>
  <c r="B38" i="6"/>
  <c r="C37" i="6"/>
  <c r="M37" i="4"/>
  <c r="C37" i="4"/>
  <c r="B38" i="4"/>
  <c r="M37" i="11"/>
  <c r="B38" i="11"/>
  <c r="C37" i="11"/>
  <c r="M37" i="9"/>
  <c r="B38" i="9"/>
  <c r="C37" i="9"/>
  <c r="C38" i="2"/>
  <c r="M37" i="12"/>
  <c r="B38" i="12"/>
  <c r="C37" i="12"/>
  <c r="C37" i="8"/>
  <c r="B38" i="8"/>
  <c r="M37" i="8"/>
  <c r="B38" i="5"/>
  <c r="C37" i="5"/>
  <c r="M37" i="5"/>
  <c r="C38" i="1"/>
  <c r="B39" i="1"/>
  <c r="M38" i="1"/>
  <c r="M37" i="3"/>
  <c r="B38" i="3"/>
  <c r="C37" i="3"/>
  <c r="C37" i="7"/>
  <c r="M37" i="7"/>
  <c r="B38" i="7"/>
  <c r="C37" i="10"/>
  <c r="B38" i="10"/>
  <c r="M37" i="10"/>
  <c r="M38" i="6"/>
  <c r="C38" i="6"/>
  <c r="B39" i="6"/>
  <c r="C38" i="4"/>
  <c r="M38" i="4"/>
  <c r="B39" i="4"/>
  <c r="B39" i="12"/>
  <c r="C38" i="12"/>
  <c r="M38" i="12"/>
  <c r="C38" i="9"/>
  <c r="B39" i="9"/>
  <c r="M38" i="9"/>
  <c r="B39" i="7"/>
  <c r="M38" i="7"/>
  <c r="C38" i="7"/>
  <c r="C38" i="5"/>
  <c r="M38" i="5"/>
  <c r="B39" i="5"/>
  <c r="M38" i="10"/>
  <c r="B39" i="10"/>
  <c r="C38" i="10"/>
  <c r="B40" i="1"/>
  <c r="C39" i="1"/>
  <c r="M39" i="1"/>
  <c r="B39" i="3"/>
  <c r="M38" i="3"/>
  <c r="C38" i="3"/>
  <c r="B39" i="11"/>
  <c r="M38" i="11"/>
  <c r="C38" i="11"/>
  <c r="M38" i="8"/>
  <c r="C38" i="8"/>
  <c r="B39" i="8"/>
  <c r="C39" i="6"/>
  <c r="B40" i="6"/>
  <c r="M39" i="6"/>
  <c r="B40" i="4"/>
  <c r="C39" i="4"/>
  <c r="M39" i="4"/>
  <c r="B40" i="3"/>
  <c r="M39" i="3"/>
  <c r="C39" i="3"/>
  <c r="C39" i="5"/>
  <c r="B40" i="5"/>
  <c r="M39" i="5"/>
  <c r="M39" i="8"/>
  <c r="B40" i="8"/>
  <c r="C39" i="8"/>
  <c r="C40" i="1"/>
  <c r="M40" i="1"/>
  <c r="B41" i="1"/>
  <c r="C39" i="9"/>
  <c r="B40" i="9"/>
  <c r="M39" i="9"/>
  <c r="M39" i="12"/>
  <c r="B40" i="12"/>
  <c r="C39" i="12"/>
  <c r="B40" i="11"/>
  <c r="C39" i="11"/>
  <c r="M39" i="11"/>
  <c r="B40" i="10"/>
  <c r="M39" i="10"/>
  <c r="C39" i="10"/>
  <c r="M39" i="7"/>
  <c r="C39" i="7"/>
  <c r="B40" i="7"/>
  <c r="M40" i="6"/>
  <c r="B41" i="6"/>
  <c r="C40" i="6"/>
  <c r="B41" i="4"/>
  <c r="M40" i="4"/>
  <c r="C40" i="4"/>
  <c r="B41" i="8"/>
  <c r="C40" i="8"/>
  <c r="M40" i="8"/>
  <c r="C40" i="10"/>
  <c r="M40" i="10"/>
  <c r="B41" i="10"/>
  <c r="C40" i="9"/>
  <c r="B41" i="9"/>
  <c r="M40" i="9"/>
  <c r="B41" i="5"/>
  <c r="M40" i="5"/>
  <c r="C40" i="5"/>
  <c r="M40" i="7"/>
  <c r="C40" i="7"/>
  <c r="B41" i="7"/>
  <c r="M41" i="1"/>
  <c r="B42" i="1"/>
  <c r="C41" i="1"/>
  <c r="M40" i="11"/>
  <c r="B41" i="11"/>
  <c r="C40" i="11"/>
  <c r="M40" i="12"/>
  <c r="B41" i="12"/>
  <c r="C40" i="12"/>
  <c r="C40" i="3"/>
  <c r="M40" i="3"/>
  <c r="B41" i="3"/>
  <c r="C41" i="6"/>
  <c r="M41" i="6"/>
  <c r="B42" i="6"/>
  <c r="B42" i="4"/>
  <c r="C41" i="4"/>
  <c r="M41" i="4"/>
  <c r="M41" i="11"/>
  <c r="C41" i="11"/>
  <c r="B42" i="11"/>
  <c r="B42" i="7"/>
  <c r="C41" i="7"/>
  <c r="M41" i="7"/>
  <c r="C41" i="9"/>
  <c r="B42" i="9"/>
  <c r="M41" i="9"/>
  <c r="M41" i="12"/>
  <c r="B42" i="12"/>
  <c r="C41" i="12"/>
  <c r="C41" i="5"/>
  <c r="M41" i="5"/>
  <c r="B42" i="5"/>
  <c r="C41" i="10"/>
  <c r="M41" i="10"/>
  <c r="B42" i="10"/>
  <c r="C41" i="3"/>
  <c r="B42" i="3"/>
  <c r="M41" i="3"/>
  <c r="M42" i="1"/>
  <c r="C42" i="1"/>
  <c r="B43" i="1"/>
  <c r="B42" i="8"/>
  <c r="C41" i="8"/>
  <c r="M41" i="8"/>
  <c r="C42" i="6"/>
  <c r="M42" i="6"/>
  <c r="L46" i="6"/>
  <c r="C42" i="4"/>
  <c r="M42" i="4"/>
  <c r="L46" i="4"/>
  <c r="M42" i="3"/>
  <c r="B43" i="3"/>
  <c r="C42" i="3"/>
  <c r="C42" i="7"/>
  <c r="M42" i="7"/>
  <c r="B43" i="7"/>
  <c r="C42" i="9"/>
  <c r="M42" i="9"/>
  <c r="L46" i="9"/>
  <c r="M42" i="12"/>
  <c r="B43" i="12"/>
  <c r="C42" i="12"/>
  <c r="C42" i="11"/>
  <c r="M42" i="11"/>
  <c r="L46" i="11"/>
  <c r="M43" i="1"/>
  <c r="L46" i="1"/>
  <c r="L47" i="1"/>
  <c r="L12" i="2"/>
  <c r="C43" i="1"/>
  <c r="C42" i="5"/>
  <c r="M42" i="5"/>
  <c r="B43" i="5"/>
  <c r="C42" i="10"/>
  <c r="B43" i="10"/>
  <c r="M42" i="10"/>
  <c r="M42" i="8"/>
  <c r="B43" i="8"/>
  <c r="C42" i="8"/>
  <c r="C43" i="8"/>
  <c r="M43" i="8"/>
  <c r="L46" i="8"/>
  <c r="C43" i="7"/>
  <c r="M43" i="7"/>
  <c r="L46" i="7"/>
  <c r="M43" i="10"/>
  <c r="L46" i="10"/>
  <c r="C43" i="10"/>
  <c r="M43" i="5"/>
  <c r="L46" i="5"/>
  <c r="C43" i="5"/>
  <c r="M43" i="12"/>
  <c r="L46" i="12"/>
  <c r="C43" i="12"/>
  <c r="C43" i="3"/>
  <c r="M43" i="3"/>
  <c r="L46" i="3"/>
  <c r="B40" i="2" l="1"/>
  <c r="L44" i="2"/>
  <c r="M39" i="2"/>
  <c r="C40" i="2" l="1"/>
  <c r="M40" i="2"/>
  <c r="L45" i="2" s="1"/>
  <c r="L46" i="2" s="1"/>
  <c r="L12" i="3" s="1"/>
  <c r="L45" i="3" s="1"/>
  <c r="L47" i="3" s="1"/>
  <c r="L12" i="4" s="1"/>
  <c r="L45" i="4" s="1"/>
  <c r="L47" i="4" s="1"/>
  <c r="L12" i="5" s="1"/>
  <c r="L45" i="5" s="1"/>
  <c r="L47" i="5" s="1"/>
  <c r="L12" i="6" s="1"/>
  <c r="L45" i="6" s="1"/>
  <c r="L47" i="6" s="1"/>
  <c r="L12" i="7" s="1"/>
  <c r="L45" i="7" s="1"/>
  <c r="L47" i="7" s="1"/>
  <c r="L12" i="8" s="1"/>
  <c r="L45" i="8" s="1"/>
  <c r="L47" i="8" s="1"/>
  <c r="L12" i="9" s="1"/>
  <c r="L45" i="9" s="1"/>
  <c r="L47" i="9" s="1"/>
  <c r="L12" i="10" s="1"/>
  <c r="L45" i="10" s="1"/>
  <c r="L47" i="10" s="1"/>
  <c r="L12" i="11" s="1"/>
  <c r="L45" i="11" s="1"/>
  <c r="L47" i="11" s="1"/>
  <c r="L12" i="12" s="1"/>
  <c r="L45" i="12" s="1"/>
  <c r="L47" i="1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Peter Stoffer</author>
  </authors>
  <commentList>
    <comment ref="G4" authorId="0" shapeId="0" xr:uid="{6437C30E-F998-4AE4-AF52-CEEAEFE3C952}">
      <text>
        <r>
          <rPr>
            <sz val="12"/>
            <color indexed="81"/>
            <rFont val="Arial"/>
            <family val="2"/>
          </rPr>
          <t>Name des Einsatzbetriebes</t>
        </r>
      </text>
    </comment>
    <comment ref="G5" authorId="0" shapeId="0" xr:uid="{6A625B0A-9064-4DEF-87D2-A6918DC80455}">
      <text>
        <r>
          <rPr>
            <sz val="12"/>
            <color indexed="81"/>
            <rFont val="Arial"/>
            <family val="2"/>
          </rPr>
          <t>Name des Zivildienstleistenden</t>
        </r>
      </text>
    </comment>
    <comment ref="G6" authorId="0" shapeId="0" xr:uid="{F46F1F1A-2524-48AC-B47B-CA323CFD4603}">
      <text>
        <r>
          <rPr>
            <sz val="12"/>
            <color indexed="81"/>
            <rFont val="Arial"/>
            <family val="2"/>
          </rPr>
          <t>Zu leistende Arbeitsstunden pro Woche</t>
        </r>
      </text>
    </comment>
    <comment ref="G7" authorId="0" shapeId="0" xr:uid="{D5378AFB-2C70-4FA0-B69B-4CDCF50D8000}">
      <text>
        <r>
          <rPr>
            <sz val="12"/>
            <color indexed="81"/>
            <rFont val="Arial"/>
            <family val="2"/>
          </rPr>
          <t>Vierstellige Jahreszahl</t>
        </r>
      </text>
    </comment>
    <comment ref="B10" authorId="0" shapeId="0" xr:uid="{538735E2-CE33-40BE-81A2-5226297C32D7}">
      <text>
        <r>
          <rPr>
            <sz val="12"/>
            <color indexed="81"/>
            <rFont val="Arial"/>
            <family val="2"/>
          </rPr>
          <t>Feiertage in der Spalte D mit "x" markieren</t>
        </r>
      </text>
    </comment>
    <comment ref="G10" authorId="0" shapeId="0" xr:uid="{DCE13020-2E39-46B7-97D6-B13C1BDA35B8}">
      <text>
        <r>
          <rPr>
            <sz val="12"/>
            <color indexed="81"/>
            <rFont val="Arial"/>
            <family val="2"/>
          </rPr>
          <t>z.B. Mittagspause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Peter Stoffer</author>
  </authors>
  <commentList>
    <comment ref="G4" authorId="0" shapeId="0" xr:uid="{7A6374B9-9DE1-4E5F-A1B6-2C30E5FAAC58}">
      <text>
        <r>
          <rPr>
            <sz val="12"/>
            <color indexed="81"/>
            <rFont val="Arial"/>
            <family val="2"/>
          </rPr>
          <t>Name des Einsatzbetriebes</t>
        </r>
      </text>
    </comment>
    <comment ref="G5" authorId="0" shapeId="0" xr:uid="{40C53FE2-5943-45A7-B431-6CA0F0C8CF48}">
      <text>
        <r>
          <rPr>
            <sz val="12"/>
            <color indexed="81"/>
            <rFont val="Arial"/>
            <family val="2"/>
          </rPr>
          <t>Name des Zivildienstleistenden</t>
        </r>
      </text>
    </comment>
    <comment ref="G6" authorId="0" shapeId="0" xr:uid="{6F7B2035-9BF6-4433-B23C-E0A261493FAD}">
      <text>
        <r>
          <rPr>
            <sz val="12"/>
            <color indexed="81"/>
            <rFont val="Arial"/>
            <family val="2"/>
          </rPr>
          <t>Zu leistende Arbeitsstunden pro Woche</t>
        </r>
      </text>
    </comment>
    <comment ref="G7" authorId="0" shapeId="0" xr:uid="{A96540C5-71B2-49C1-A358-7D8D50D2D468}">
      <text>
        <r>
          <rPr>
            <sz val="12"/>
            <color indexed="81"/>
            <rFont val="Arial"/>
            <family val="2"/>
          </rPr>
          <t>Vierstellige Jahreszahl</t>
        </r>
      </text>
    </comment>
    <comment ref="B10" authorId="0" shapeId="0" xr:uid="{1F7EE7ED-7C8E-4501-B826-026A33D500ED}">
      <text>
        <r>
          <rPr>
            <sz val="12"/>
            <color indexed="81"/>
            <rFont val="Arial"/>
            <family val="2"/>
          </rPr>
          <t>Feiertage in der Spalte D mit "x" markieren</t>
        </r>
      </text>
    </comment>
    <comment ref="G10" authorId="0" shapeId="0" xr:uid="{555E25ED-B297-4BB7-811B-5656068139D8}">
      <text>
        <r>
          <rPr>
            <sz val="12"/>
            <color indexed="81"/>
            <rFont val="Arial"/>
            <family val="2"/>
          </rPr>
          <t>z.B. Mittagspause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Peter Stoffer</author>
  </authors>
  <commentList>
    <comment ref="G4" authorId="0" shapeId="0" xr:uid="{3C60127D-D46D-4FD5-B7C0-F46F7BD8F259}">
      <text>
        <r>
          <rPr>
            <sz val="12"/>
            <color indexed="81"/>
            <rFont val="Arial"/>
            <family val="2"/>
          </rPr>
          <t>Name des Einsatzbetriebes</t>
        </r>
      </text>
    </comment>
    <comment ref="G5" authorId="0" shapeId="0" xr:uid="{31DA412C-B2FB-4710-8241-D09381C3186D}">
      <text>
        <r>
          <rPr>
            <sz val="12"/>
            <color indexed="81"/>
            <rFont val="Arial"/>
            <family val="2"/>
          </rPr>
          <t>Name des Zivildienstleistenden</t>
        </r>
      </text>
    </comment>
    <comment ref="G6" authorId="0" shapeId="0" xr:uid="{BDCD3916-2AF8-492E-B413-9069885E8566}">
      <text>
        <r>
          <rPr>
            <sz val="12"/>
            <color indexed="81"/>
            <rFont val="Arial"/>
            <family val="2"/>
          </rPr>
          <t>Zu leistende Arbeitsstunden pro Woche</t>
        </r>
      </text>
    </comment>
    <comment ref="G7" authorId="0" shapeId="0" xr:uid="{6CEF1407-5CDA-4114-B40D-4D2A1007DA19}">
      <text>
        <r>
          <rPr>
            <sz val="12"/>
            <color indexed="81"/>
            <rFont val="Arial"/>
            <family val="2"/>
          </rPr>
          <t>Vierstellige Jahreszahl</t>
        </r>
      </text>
    </comment>
    <comment ref="B10" authorId="0" shapeId="0" xr:uid="{53F05855-FDB6-4370-96E6-330790E69FA8}">
      <text>
        <r>
          <rPr>
            <sz val="12"/>
            <color indexed="81"/>
            <rFont val="Arial"/>
            <family val="2"/>
          </rPr>
          <t>Feiertage in der Spalte D mit "x" markieren</t>
        </r>
      </text>
    </comment>
    <comment ref="G10" authorId="0" shapeId="0" xr:uid="{3E0C9A8D-D5CF-4ABD-800A-6048714C5E4A}">
      <text>
        <r>
          <rPr>
            <sz val="12"/>
            <color indexed="81"/>
            <rFont val="Arial"/>
            <family val="2"/>
          </rPr>
          <t>z.B. Mittagspause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Peter Stoffer</author>
  </authors>
  <commentList>
    <comment ref="G4" authorId="0" shapeId="0" xr:uid="{6CDEF395-0E12-45FE-A840-B860CDE38C0D}">
      <text>
        <r>
          <rPr>
            <sz val="12"/>
            <color indexed="81"/>
            <rFont val="Arial"/>
            <family val="2"/>
          </rPr>
          <t>Name des Einsatzbetriebes</t>
        </r>
      </text>
    </comment>
    <comment ref="G5" authorId="0" shapeId="0" xr:uid="{85D379F6-5C2E-425F-B2FF-639B03ABA6E9}">
      <text>
        <r>
          <rPr>
            <sz val="12"/>
            <color indexed="81"/>
            <rFont val="Arial"/>
            <family val="2"/>
          </rPr>
          <t>Name des Zivildienstleistenden</t>
        </r>
      </text>
    </comment>
    <comment ref="G6" authorId="0" shapeId="0" xr:uid="{51B6747A-92C2-4EB5-B07D-0694650F8ACF}">
      <text>
        <r>
          <rPr>
            <sz val="12"/>
            <color indexed="81"/>
            <rFont val="Arial"/>
            <family val="2"/>
          </rPr>
          <t>Zu leistende Arbeitsstunden pro Woche</t>
        </r>
      </text>
    </comment>
    <comment ref="G7" authorId="0" shapeId="0" xr:uid="{71A8F072-C178-4F52-BA2E-653872FCA5E3}">
      <text>
        <r>
          <rPr>
            <sz val="12"/>
            <color indexed="81"/>
            <rFont val="Arial"/>
            <family val="2"/>
          </rPr>
          <t>Vierstellige Jahreszahl</t>
        </r>
      </text>
    </comment>
    <comment ref="B10" authorId="0" shapeId="0" xr:uid="{2C35ED76-5844-445C-9630-D22AF3A2CF81}">
      <text>
        <r>
          <rPr>
            <sz val="12"/>
            <color indexed="81"/>
            <rFont val="Arial"/>
            <family val="2"/>
          </rPr>
          <t>Feiertage in der Spalte D mit "x" markieren</t>
        </r>
      </text>
    </comment>
    <comment ref="G10" authorId="0" shapeId="0" xr:uid="{C4324F56-5FD8-4527-9403-AE4C1C69FDFB}">
      <text>
        <r>
          <rPr>
            <sz val="12"/>
            <color indexed="81"/>
            <rFont val="Arial"/>
            <family val="2"/>
          </rPr>
          <t>z.B. Mittagspause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Peter Stoffer</author>
  </authors>
  <commentList>
    <comment ref="G4" authorId="0" shapeId="0" xr:uid="{A5FC0D44-9128-4554-BFB8-5EB745567A15}">
      <text>
        <r>
          <rPr>
            <sz val="12"/>
            <color indexed="81"/>
            <rFont val="Arial"/>
            <family val="2"/>
          </rPr>
          <t>Name des Einsatzbetriebes</t>
        </r>
      </text>
    </comment>
    <comment ref="G5" authorId="0" shapeId="0" xr:uid="{08F51681-AC49-450D-B824-BDE434D3B4A4}">
      <text>
        <r>
          <rPr>
            <sz val="12"/>
            <color indexed="81"/>
            <rFont val="Arial"/>
            <family val="2"/>
          </rPr>
          <t>Name des Zivildienstleistenden</t>
        </r>
      </text>
    </comment>
    <comment ref="G6" authorId="0" shapeId="0" xr:uid="{A937CF58-EB4A-402E-9F31-C609944B6C3E}">
      <text>
        <r>
          <rPr>
            <sz val="12"/>
            <color indexed="81"/>
            <rFont val="Arial"/>
            <family val="2"/>
          </rPr>
          <t>Zu leistende Arbeitsstunden pro Woche</t>
        </r>
      </text>
    </comment>
    <comment ref="G7" authorId="0" shapeId="0" xr:uid="{C7FEF4CA-CD22-4BD5-8184-E8570A71CB4D}">
      <text>
        <r>
          <rPr>
            <sz val="12"/>
            <color indexed="81"/>
            <rFont val="Arial"/>
            <family val="2"/>
          </rPr>
          <t>Vierstellige Jahreszahl</t>
        </r>
      </text>
    </comment>
    <comment ref="B10" authorId="0" shapeId="0" xr:uid="{59018A48-A7AE-445E-A408-FBE1C8F366EF}">
      <text>
        <r>
          <rPr>
            <sz val="12"/>
            <color indexed="81"/>
            <rFont val="Arial"/>
            <family val="2"/>
          </rPr>
          <t>Feiertage in der Spalte D mit "x" markieren</t>
        </r>
      </text>
    </comment>
    <comment ref="G10" authorId="0" shapeId="0" xr:uid="{2F37E382-634B-4535-8EED-D81C5657DCEA}">
      <text>
        <r>
          <rPr>
            <sz val="12"/>
            <color indexed="81"/>
            <rFont val="Arial"/>
            <family val="2"/>
          </rPr>
          <t>z.B. Mittagspause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Peter Stoffer</author>
  </authors>
  <commentList>
    <comment ref="G4" authorId="0" shapeId="0" xr:uid="{3DE60FB9-7E86-4EB7-AFFC-65650611D7D1}">
      <text>
        <r>
          <rPr>
            <sz val="12"/>
            <color indexed="81"/>
            <rFont val="Arial"/>
            <family val="2"/>
          </rPr>
          <t>Name des Einsatzbetriebes</t>
        </r>
      </text>
    </comment>
    <comment ref="G5" authorId="0" shapeId="0" xr:uid="{15066185-F8AE-4160-A282-CFBB8BD10124}">
      <text>
        <r>
          <rPr>
            <sz val="12"/>
            <color indexed="81"/>
            <rFont val="Arial"/>
            <family val="2"/>
          </rPr>
          <t>Name des Zivildienstleistenden</t>
        </r>
      </text>
    </comment>
    <comment ref="G6" authorId="0" shapeId="0" xr:uid="{389D9DCD-9CE1-4DCD-9D4D-0F30B47C72F4}">
      <text>
        <r>
          <rPr>
            <sz val="12"/>
            <color indexed="81"/>
            <rFont val="Arial"/>
            <family val="2"/>
          </rPr>
          <t>Zu leistende Arbeitsstunden pro Woche</t>
        </r>
      </text>
    </comment>
    <comment ref="G7" authorId="0" shapeId="0" xr:uid="{1AAB18A7-9C31-4127-A926-9234DBDA6806}">
      <text>
        <r>
          <rPr>
            <sz val="12"/>
            <color indexed="81"/>
            <rFont val="Arial"/>
            <family val="2"/>
          </rPr>
          <t>Vierstellige Jahreszahl</t>
        </r>
      </text>
    </comment>
    <comment ref="B10" authorId="0" shapeId="0" xr:uid="{BBFB6A4C-3EAF-41EC-9A64-0B5955EA0F1F}">
      <text>
        <r>
          <rPr>
            <sz val="12"/>
            <color indexed="81"/>
            <rFont val="Arial"/>
            <family val="2"/>
          </rPr>
          <t>Feiertage in der Spalte D mit "x" markieren</t>
        </r>
      </text>
    </comment>
    <comment ref="G10" authorId="0" shapeId="0" xr:uid="{82CA6559-5DCB-4F43-A544-5F312AF6CAE1}">
      <text>
        <r>
          <rPr>
            <sz val="12"/>
            <color indexed="81"/>
            <rFont val="Arial"/>
            <family val="2"/>
          </rPr>
          <t>z.B. Mittagspause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Peter Stoffer</author>
  </authors>
  <commentList>
    <comment ref="G4" authorId="0" shapeId="0" xr:uid="{C39CEF0D-54A1-47CD-A4D5-26D5F4A55DDB}">
      <text>
        <r>
          <rPr>
            <sz val="12"/>
            <color indexed="81"/>
            <rFont val="Arial"/>
            <family val="2"/>
          </rPr>
          <t>Name des Einsatzbetriebes</t>
        </r>
      </text>
    </comment>
    <comment ref="G5" authorId="0" shapeId="0" xr:uid="{078B1CBD-A03F-48A9-9B12-E9A7DBFE9CEA}">
      <text>
        <r>
          <rPr>
            <sz val="12"/>
            <color indexed="81"/>
            <rFont val="Arial"/>
            <family val="2"/>
          </rPr>
          <t>Name des Zivildienstleistenden</t>
        </r>
      </text>
    </comment>
    <comment ref="G6" authorId="0" shapeId="0" xr:uid="{760996B4-6761-43B6-94BF-513E6D393D2A}">
      <text>
        <r>
          <rPr>
            <sz val="12"/>
            <color indexed="81"/>
            <rFont val="Arial"/>
            <family val="2"/>
          </rPr>
          <t>Zu leistende Arbeitsstunden pro Woche</t>
        </r>
      </text>
    </comment>
    <comment ref="G7" authorId="0" shapeId="0" xr:uid="{A246DA85-C1E7-48E2-91B8-A1FC11846B73}">
      <text>
        <r>
          <rPr>
            <sz val="12"/>
            <color indexed="81"/>
            <rFont val="Arial"/>
            <family val="2"/>
          </rPr>
          <t>Vierstellige Jahreszahl</t>
        </r>
      </text>
    </comment>
    <comment ref="B10" authorId="0" shapeId="0" xr:uid="{23DEDB6D-9011-47DB-A7BB-886F6E9DC306}">
      <text>
        <r>
          <rPr>
            <sz val="12"/>
            <color indexed="81"/>
            <rFont val="Arial"/>
            <family val="2"/>
          </rPr>
          <t>Feiertage in der Spalte D mit "x" markieren</t>
        </r>
      </text>
    </comment>
    <comment ref="G10" authorId="0" shapeId="0" xr:uid="{6043A162-BCCA-48ED-B6FD-8FA441F7DB93}">
      <text>
        <r>
          <rPr>
            <sz val="12"/>
            <color indexed="81"/>
            <rFont val="Arial"/>
            <family val="2"/>
          </rPr>
          <t>z.B. Mittagspause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Peter Stoffer</author>
  </authors>
  <commentList>
    <comment ref="G4" authorId="0" shapeId="0" xr:uid="{8DE0F16D-84B2-44BE-80BD-10BCD33AD7BD}">
      <text>
        <r>
          <rPr>
            <sz val="12"/>
            <color indexed="81"/>
            <rFont val="Arial"/>
            <family val="2"/>
          </rPr>
          <t>Name des Einsatzbetriebes</t>
        </r>
      </text>
    </comment>
    <comment ref="G5" authorId="0" shapeId="0" xr:uid="{93D08619-DAF0-4E17-8374-A68803F2D897}">
      <text>
        <r>
          <rPr>
            <sz val="12"/>
            <color indexed="81"/>
            <rFont val="Arial"/>
            <family val="2"/>
          </rPr>
          <t>Name des Zivildienstleistenden</t>
        </r>
      </text>
    </comment>
    <comment ref="G6" authorId="0" shapeId="0" xr:uid="{14E3D8EA-96CD-45D1-8C1F-39899279299B}">
      <text>
        <r>
          <rPr>
            <sz val="12"/>
            <color indexed="81"/>
            <rFont val="Arial"/>
            <family val="2"/>
          </rPr>
          <t>Zu leistende Arbeitsstunden pro Woche</t>
        </r>
      </text>
    </comment>
    <comment ref="G7" authorId="0" shapeId="0" xr:uid="{748E1B69-ABED-4259-86E4-32C34CBB7704}">
      <text>
        <r>
          <rPr>
            <sz val="12"/>
            <color indexed="81"/>
            <rFont val="Arial"/>
            <family val="2"/>
          </rPr>
          <t>Vierstellige Jahreszahl</t>
        </r>
      </text>
    </comment>
    <comment ref="B10" authorId="0" shapeId="0" xr:uid="{EB098D4B-67AE-4736-BC5E-3752602FDDB6}">
      <text>
        <r>
          <rPr>
            <sz val="12"/>
            <color indexed="81"/>
            <rFont val="Arial"/>
            <family val="2"/>
          </rPr>
          <t>Feiertage in der Spalte D mit "x" markieren</t>
        </r>
      </text>
    </comment>
    <comment ref="G10" authorId="0" shapeId="0" xr:uid="{6D0D8927-8C06-4727-9939-82E284B671BC}">
      <text>
        <r>
          <rPr>
            <sz val="12"/>
            <color indexed="81"/>
            <rFont val="Arial"/>
            <family val="2"/>
          </rPr>
          <t>z.B. Mittagspause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Peter Stoffer</author>
  </authors>
  <commentList>
    <comment ref="G4" authorId="0" shapeId="0" xr:uid="{00A13E47-2D75-47E6-B019-432C49D508E2}">
      <text>
        <r>
          <rPr>
            <sz val="12"/>
            <color indexed="81"/>
            <rFont val="Arial"/>
            <family val="2"/>
          </rPr>
          <t>Name des Einsatzbetriebes</t>
        </r>
      </text>
    </comment>
    <comment ref="G5" authorId="0" shapeId="0" xr:uid="{B2C27B8E-6F47-48A5-BBD4-61ADE88C2983}">
      <text>
        <r>
          <rPr>
            <sz val="12"/>
            <color indexed="81"/>
            <rFont val="Arial"/>
            <family val="2"/>
          </rPr>
          <t>Name des Zivildienstleistenden</t>
        </r>
      </text>
    </comment>
    <comment ref="G6" authorId="0" shapeId="0" xr:uid="{ACBF5C7D-2BF8-496A-8394-C9293337CCBD}">
      <text>
        <r>
          <rPr>
            <sz val="12"/>
            <color indexed="81"/>
            <rFont val="Arial"/>
            <family val="2"/>
          </rPr>
          <t>Zu leistende Arbeitsstunden pro Woche</t>
        </r>
      </text>
    </comment>
    <comment ref="G7" authorId="0" shapeId="0" xr:uid="{B094BC34-D047-4FD0-A44D-02665793D6A6}">
      <text>
        <r>
          <rPr>
            <sz val="12"/>
            <color indexed="81"/>
            <rFont val="Arial"/>
            <family val="2"/>
          </rPr>
          <t>Vierstellige Jahreszahl</t>
        </r>
      </text>
    </comment>
    <comment ref="B10" authorId="0" shapeId="0" xr:uid="{A22396F7-3AE1-407A-A285-0C6FDB3F523A}">
      <text>
        <r>
          <rPr>
            <sz val="12"/>
            <color indexed="81"/>
            <rFont val="Arial"/>
            <family val="2"/>
          </rPr>
          <t>Feiertage in der Spalte D mit "x" markieren</t>
        </r>
      </text>
    </comment>
    <comment ref="G10" authorId="0" shapeId="0" xr:uid="{FD6A3409-9C37-4284-ADE6-11C7FD20976A}">
      <text>
        <r>
          <rPr>
            <sz val="12"/>
            <color indexed="81"/>
            <rFont val="Arial"/>
            <family val="2"/>
          </rPr>
          <t>z.B. Mittagspause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Peter Stoffer</author>
  </authors>
  <commentList>
    <comment ref="G4" authorId="0" shapeId="0" xr:uid="{3DAFE8BC-665B-498E-AFF5-80DFF99B9BE4}">
      <text>
        <r>
          <rPr>
            <sz val="12"/>
            <color indexed="81"/>
            <rFont val="Arial"/>
            <family val="2"/>
          </rPr>
          <t>Name des Einsatzbetriebes</t>
        </r>
      </text>
    </comment>
    <comment ref="G5" authorId="0" shapeId="0" xr:uid="{14B6B1B8-4F80-4443-B7CB-DAFAA5E56900}">
      <text>
        <r>
          <rPr>
            <sz val="12"/>
            <color indexed="81"/>
            <rFont val="Arial"/>
            <family val="2"/>
          </rPr>
          <t>Name des Zivildienstleistenden</t>
        </r>
      </text>
    </comment>
    <comment ref="G6" authorId="0" shapeId="0" xr:uid="{FD1BE61D-8D68-4DA5-A746-197846A5C834}">
      <text>
        <r>
          <rPr>
            <sz val="12"/>
            <color indexed="81"/>
            <rFont val="Arial"/>
            <family val="2"/>
          </rPr>
          <t>Zu leistende Arbeitsstunden pro Woche</t>
        </r>
      </text>
    </comment>
    <comment ref="G7" authorId="0" shapeId="0" xr:uid="{B1FBB0A8-D531-4FFD-8BA0-6779A094FD9D}">
      <text>
        <r>
          <rPr>
            <sz val="12"/>
            <color indexed="81"/>
            <rFont val="Arial"/>
            <family val="2"/>
          </rPr>
          <t>Vierstellige Jahreszahl</t>
        </r>
      </text>
    </comment>
    <comment ref="B10" authorId="0" shapeId="0" xr:uid="{6282D7B1-A4A5-4C85-8266-2CB2225BD065}">
      <text>
        <r>
          <rPr>
            <sz val="12"/>
            <color indexed="81"/>
            <rFont val="Arial"/>
            <family val="2"/>
          </rPr>
          <t>Feiertage in der Spalte D mit "x" markieren</t>
        </r>
      </text>
    </comment>
    <comment ref="G10" authorId="0" shapeId="0" xr:uid="{5F78CFB0-A316-40F9-9162-34AE9A226FF0}">
      <text>
        <r>
          <rPr>
            <sz val="12"/>
            <color indexed="81"/>
            <rFont val="Arial"/>
            <family val="2"/>
          </rPr>
          <t>z.B. Mittagspause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Peter Stoffer</author>
  </authors>
  <commentList>
    <comment ref="G4" authorId="0" shapeId="0" xr:uid="{5FB1D3A3-F763-46E8-8FDC-90A1487C971E}">
      <text>
        <r>
          <rPr>
            <sz val="12"/>
            <color indexed="81"/>
            <rFont val="Arial"/>
            <family val="2"/>
          </rPr>
          <t>Name des Einsatzbetriebes</t>
        </r>
      </text>
    </comment>
    <comment ref="G5" authorId="0" shapeId="0" xr:uid="{42B31FEB-9D6B-4476-BE24-8DA597B6015A}">
      <text>
        <r>
          <rPr>
            <sz val="12"/>
            <color indexed="81"/>
            <rFont val="Arial"/>
            <family val="2"/>
          </rPr>
          <t>Name des Zivildienstleistenden</t>
        </r>
      </text>
    </comment>
    <comment ref="G6" authorId="0" shapeId="0" xr:uid="{A4E6F062-BAB2-440D-A05F-C4674C09D7E4}">
      <text>
        <r>
          <rPr>
            <sz val="12"/>
            <color indexed="81"/>
            <rFont val="Arial"/>
            <family val="2"/>
          </rPr>
          <t>Zu leistende Arbeitsstunden pro Woche</t>
        </r>
      </text>
    </comment>
    <comment ref="G7" authorId="0" shapeId="0" xr:uid="{9F0E423C-137B-46CF-9689-493732BC7F57}">
      <text>
        <r>
          <rPr>
            <sz val="12"/>
            <color indexed="81"/>
            <rFont val="Arial"/>
            <family val="2"/>
          </rPr>
          <t>Vierstellige Jahreszahl</t>
        </r>
      </text>
    </comment>
    <comment ref="B10" authorId="0" shapeId="0" xr:uid="{0964FD7A-34EC-4D0F-8C60-A53C0D68A4BA}">
      <text>
        <r>
          <rPr>
            <sz val="12"/>
            <color indexed="81"/>
            <rFont val="Arial"/>
            <family val="2"/>
          </rPr>
          <t>Feiertage in der Spalte D mit "x" markieren</t>
        </r>
      </text>
    </comment>
    <comment ref="G10" authorId="0" shapeId="0" xr:uid="{A1E2E4B9-5166-49ED-92D5-8A7C621D1664}">
      <text>
        <r>
          <rPr>
            <sz val="12"/>
            <color indexed="81"/>
            <rFont val="Arial"/>
            <family val="2"/>
          </rPr>
          <t>z.B. Mittagspause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Peter Stoffer</author>
  </authors>
  <commentList>
    <comment ref="G4" authorId="0" shapeId="0" xr:uid="{11247EC3-B388-4C2E-A066-0CDC974800F6}">
      <text>
        <r>
          <rPr>
            <sz val="12"/>
            <color indexed="81"/>
            <rFont val="Arial"/>
            <family val="2"/>
          </rPr>
          <t>Name des Einsatzbetriebes</t>
        </r>
      </text>
    </comment>
    <comment ref="G5" authorId="0" shapeId="0" xr:uid="{4A058A16-6D00-426D-B78E-E4E22E2087AE}">
      <text>
        <r>
          <rPr>
            <sz val="12"/>
            <color indexed="81"/>
            <rFont val="Arial"/>
            <family val="2"/>
          </rPr>
          <t>Name des Zivildienstleistenden</t>
        </r>
      </text>
    </comment>
    <comment ref="G6" authorId="0" shapeId="0" xr:uid="{3A87F9C6-C875-443F-9F42-24D8EBE5FA5E}">
      <text>
        <r>
          <rPr>
            <sz val="12"/>
            <color indexed="81"/>
            <rFont val="Arial"/>
            <family val="2"/>
          </rPr>
          <t>Zu leistende Arbeitsstunden pro Woche</t>
        </r>
      </text>
    </comment>
    <comment ref="G7" authorId="0" shapeId="0" xr:uid="{B624B432-B82A-4A68-AB23-D8BB0F6D7017}">
      <text>
        <r>
          <rPr>
            <sz val="12"/>
            <color indexed="81"/>
            <rFont val="Arial"/>
            <family val="2"/>
          </rPr>
          <t>Vierstellige Jahreszahl</t>
        </r>
      </text>
    </comment>
    <comment ref="B10" authorId="0" shapeId="0" xr:uid="{5B76D936-E6BD-44DE-AFAF-7BEB58AE88F7}">
      <text>
        <r>
          <rPr>
            <sz val="12"/>
            <color indexed="81"/>
            <rFont val="Arial"/>
            <family val="2"/>
          </rPr>
          <t>Feiertage in der Spalte D mit "x" markieren</t>
        </r>
      </text>
    </comment>
    <comment ref="G10" authorId="0" shapeId="0" xr:uid="{594FD049-7551-4583-AF3F-0C58578D49D4}">
      <text>
        <r>
          <rPr>
            <sz val="12"/>
            <color indexed="81"/>
            <rFont val="Arial"/>
            <family val="2"/>
          </rPr>
          <t>z.B. Mittagspause</t>
        </r>
      </text>
    </comment>
  </commentList>
</comments>
</file>

<file path=xl/sharedStrings.xml><?xml version="1.0" encoding="utf-8"?>
<sst xmlns="http://schemas.openxmlformats.org/spreadsheetml/2006/main" count="539" uniqueCount="65">
  <si>
    <t>Arbeitszeiterfassung</t>
  </si>
  <si>
    <t>Name:</t>
  </si>
  <si>
    <t>Vorname Nachname</t>
  </si>
  <si>
    <t>Jahr:</t>
  </si>
  <si>
    <t>Monat:</t>
  </si>
  <si>
    <t>Einsatzbetrieb:</t>
  </si>
  <si>
    <t>Datum</t>
  </si>
  <si>
    <t>Beginn unbezahlte Pause</t>
  </si>
  <si>
    <t>Ende unbezahlte Pause</t>
  </si>
  <si>
    <t>Total Arbeitszeit</t>
  </si>
  <si>
    <t>Abwesenheiten</t>
  </si>
  <si>
    <t>Anrechenbarkeit</t>
  </si>
  <si>
    <t>Tagessoll</t>
  </si>
  <si>
    <t>Keine</t>
  </si>
  <si>
    <t>Arbeits-beginn</t>
  </si>
  <si>
    <t>Arbeits-ende</t>
  </si>
  <si>
    <t>Abwesen-heit</t>
  </si>
  <si>
    <t>Anrechen-bare Zeit aus Abwesen-heit</t>
  </si>
  <si>
    <t>Total anrechen-bare Zeit</t>
  </si>
  <si>
    <t>1 - Ferien</t>
  </si>
  <si>
    <t>2 - Krankheit ein Tag oder mehrere Tage mit Arztzeugnis</t>
  </si>
  <si>
    <t>3 - Krankheit mehr als ein Tag ohne Arztzeugnis</t>
  </si>
  <si>
    <t>4 - Urlaub gemäss Art. 70/71 ZDV</t>
  </si>
  <si>
    <t>5 - Kompensation Überzeit</t>
  </si>
  <si>
    <t>6 - Besuch einsatzspezifischer Kurs</t>
  </si>
  <si>
    <t>Wochenarbeitszeit:</t>
  </si>
  <si>
    <t>Total:</t>
  </si>
  <si>
    <t>Soll:</t>
  </si>
  <si>
    <t>Differenz:</t>
  </si>
  <si>
    <t>Anleitung</t>
  </si>
  <si>
    <t>- Name des Einsatzbetriebes im Feld G4</t>
  </si>
  <si>
    <t>- Name des Zivildienstleistenden im Feld G5</t>
  </si>
  <si>
    <t>- Anzahl Wochenarbeitsstunden im Feld G6</t>
  </si>
  <si>
    <t>- Jahreszahl im Feld G7</t>
  </si>
  <si>
    <t>Standardmässig werden Samstage und Sonntage als arbeitsfrei gekennzeichnet.</t>
  </si>
  <si>
    <t>- Die Soll-Arbeitszeit (Feld L45) wird aus der Wochenarbeitszeit und der Anzahl</t>
  </si>
  <si>
    <t xml:space="preserve">  Arbeitstage berechnet.</t>
  </si>
  <si>
    <t>Zur Vorbereitung füllen Sie bitte die folgenden Felder aus:</t>
  </si>
  <si>
    <t>Ausfüllen der Tabelle:</t>
  </si>
  <si>
    <t>Tragen Sie Beginn und Ende der Arbeitszeit im Format hh:mm in die Tabelle ein.</t>
  </si>
  <si>
    <t>Abwesenheiten:</t>
  </si>
  <si>
    <t>In der Spalte J können die Abwesenheiten über ein Dropdown-Menü ausgewählt werden.</t>
  </si>
  <si>
    <t>Eine allfällige anrechenbare Zeit wird gemäss der obigen Liste bestimmt.</t>
  </si>
  <si>
    <t>Die Anleitung zur Handhabung der Arbeitszeiterfassungstabelle finden Sie auf</t>
  </si>
  <si>
    <t>dem Januarblatt.</t>
  </si>
  <si>
    <t>Die Angaben der Felder G4 bis G8 werden vom Januarblatt übernommen.</t>
  </si>
  <si>
    <t>Anmerkung</t>
  </si>
  <si>
    <t>Die Dauer einer unbezahlten Pause (z.B. Mittag) kann eingetragen werden.</t>
  </si>
  <si>
    <t>7 - Einführungskurs</t>
  </si>
  <si>
    <t>Unterschrift Zivi</t>
  </si>
  <si>
    <t>Unterschrift EIB</t>
  </si>
  <si>
    <t>Differenz Vormonat</t>
  </si>
  <si>
    <t>Adresse:</t>
  </si>
  <si>
    <t>PLZ, Ort:</t>
  </si>
  <si>
    <t>Strasse</t>
  </si>
  <si>
    <t>Postleitzahl, Ort</t>
  </si>
  <si>
    <t>Name Betrieb</t>
  </si>
  <si>
    <t>- Auf die gleiche Weise können Wochenendtage als Arbeitstage gekennzeichnet werden.</t>
  </si>
  <si>
    <t>Bestimmung des Einsatzbeginns und der arbeitsfreien Tage:</t>
  </si>
  <si>
    <t>- Beginnt der Einsatz z.B. am 15.1. tragen Sie ab dem 1.1. bis zum entsprechenden Datum</t>
  </si>
  <si>
    <t xml:space="preserve">  in der Spalte D neben dem Datum ein Zeichen (z.B. "x") ein.</t>
  </si>
  <si>
    <t xml:space="preserve">Feiertage, Urlaub und der Einführungskurs sowie der Einsatzbeginn werden nicht automatisch bestimmt und müssen manuell 
</t>
  </si>
  <si>
    <t>angegeben:</t>
  </si>
  <si>
    <t>- Auch bei Feiertagen, dem Besuch "Einsatzspezifischer Kurs" oder "Einführungskurs" tragen</t>
  </si>
  <si>
    <t xml:space="preserve">  Sie ein Zeichen (z.B. "x") in der Spalte D neben dem Datum ein.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</si>
</sst>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/mm/"/>
    <numFmt numFmtId="165" formatCode="ddd"/>
    <numFmt numFmtId="166" formatCode="mmmm"/>
  </numFmts>
  <fonts count="8" x14ac:knownFonts="1">
    <font>
      <sz val="10"/>
      <color theme="1"/>
      <name val="Arial"/>
      <family val="2"/>
    </font>
    <font>
      <sz val="12"/>
      <color indexed="81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E4EDF8"/>
        <bgColor indexed="64"/>
      </patternFill>
    </fill>
    <fill>
      <patternFill patternType="solid">
        <fgColor theme="0" tint="-4.9989318521683403E-2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6">
    <xf numFmtId="0" fontId="0" fillId="0" borderId="0" xfId="0"/>
    <xf numFmtId="0" fontId="2" fillId="0" borderId="0" xfId="0" applyFont="1"/>
    <xf numFmtId="0" fontId="4" fillId="3" borderId="10" xfId="0" applyFont="1" applyFill="1" applyBorder="1" applyAlignment="1">
      <alignment horizontal="left"/>
    </xf>
    <xf numFmtId="0" fontId="4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2" fillId="3" borderId="27" xfId="0" applyFont="1" applyFill="1" applyBorder="1"/>
    <xf numFmtId="0" fontId="2" fillId="3" borderId="28" xfId="0" applyFont="1" applyFill="1" applyBorder="1"/>
    <xf numFmtId="0" fontId="2" fillId="3" borderId="11" xfId="0" applyFont="1" applyFill="1" applyBorder="1"/>
    <xf numFmtId="0" fontId="5" fillId="3" borderId="0" xfId="0" applyFont="1" applyFill="1"/>
    <xf numFmtId="0" fontId="2" fillId="3" borderId="10" xfId="0" applyFont="1" applyFill="1" applyBorder="1"/>
    <xf numFmtId="0" fontId="2" fillId="0" borderId="0" xfId="0" applyFont="1" applyAlignment="1">
      <alignment wrapText="1"/>
    </xf>
    <xf numFmtId="0" fontId="2" fillId="3" borderId="0" xfId="0" applyFont="1" applyFill="1" applyAlignment="1">
      <alignment wrapText="1"/>
    </xf>
    <xf numFmtId="0" fontId="6" fillId="5" borderId="25" xfId="0" applyFont="1" applyFill="1" applyBorder="1" applyAlignment="1">
      <alignment horizontal="center" wrapText="1"/>
    </xf>
    <xf numFmtId="0" fontId="6" fillId="5" borderId="26" xfId="0" applyFont="1" applyFill="1" applyBorder="1" applyAlignment="1">
      <alignment horizontal="center" wrapText="1"/>
    </xf>
    <xf numFmtId="2" fontId="6" fillId="5" borderId="24" xfId="0" applyNumberFormat="1" applyFont="1" applyFill="1" applyBorder="1" applyAlignment="1">
      <alignment horizontal="center" wrapText="1"/>
    </xf>
    <xf numFmtId="0" fontId="4" fillId="2" borderId="23" xfId="0" applyFont="1" applyFill="1" applyBorder="1" applyAlignment="1">
      <alignment horizontal="left" wrapText="1"/>
    </xf>
    <xf numFmtId="0" fontId="4" fillId="2" borderId="24" xfId="0" applyFont="1" applyFill="1" applyBorder="1" applyAlignment="1">
      <alignment horizontal="left" wrapText="1"/>
    </xf>
    <xf numFmtId="165" fontId="2" fillId="2" borderId="14" xfId="0" applyNumberFormat="1" applyFont="1" applyFill="1" applyBorder="1" applyAlignment="1">
      <alignment horizontal="left"/>
    </xf>
    <xf numFmtId="164" fontId="2" fillId="2" borderId="3" xfId="0" applyNumberFormat="1" applyFont="1" applyFill="1" applyBorder="1"/>
    <xf numFmtId="164" fontId="2" fillId="2" borderId="6" xfId="0" applyNumberFormat="1" applyFont="1" applyFill="1" applyBorder="1" applyProtection="1">
      <protection locked="0"/>
    </xf>
    <xf numFmtId="20" fontId="2" fillId="0" borderId="20" xfId="0" applyNumberFormat="1" applyFont="1" applyBorder="1" applyProtection="1">
      <protection locked="0"/>
    </xf>
    <xf numFmtId="20" fontId="2" fillId="0" borderId="3" xfId="0" applyNumberFormat="1" applyFont="1" applyBorder="1" applyProtection="1">
      <protection locked="0"/>
    </xf>
    <xf numFmtId="2" fontId="2" fillId="2" borderId="3" xfId="0" applyNumberFormat="1" applyFont="1" applyFill="1" applyBorder="1"/>
    <xf numFmtId="0" fontId="2" fillId="0" borderId="3" xfId="0" applyFont="1" applyBorder="1" applyProtection="1">
      <protection locked="0"/>
    </xf>
    <xf numFmtId="2" fontId="2" fillId="2" borderId="6" xfId="0" applyNumberFormat="1" applyFont="1" applyFill="1" applyBorder="1"/>
    <xf numFmtId="0" fontId="2" fillId="4" borderId="15" xfId="0" applyFont="1" applyFill="1" applyBorder="1"/>
    <xf numFmtId="0" fontId="2" fillId="4" borderId="16" xfId="0" applyFont="1" applyFill="1" applyBorder="1"/>
    <xf numFmtId="165" fontId="2" fillId="2" borderId="1" xfId="0" applyNumberFormat="1" applyFont="1" applyFill="1" applyBorder="1" applyAlignment="1">
      <alignment horizontal="left"/>
    </xf>
    <xf numFmtId="164" fontId="2" fillId="2" borderId="4" xfId="0" applyNumberFormat="1" applyFont="1" applyFill="1" applyBorder="1"/>
    <xf numFmtId="164" fontId="2" fillId="2" borderId="8" xfId="0" applyNumberFormat="1" applyFont="1" applyFill="1" applyBorder="1" applyProtection="1">
      <protection locked="0"/>
    </xf>
    <xf numFmtId="20" fontId="2" fillId="0" borderId="21" xfId="0" applyNumberFormat="1" applyFont="1" applyBorder="1" applyProtection="1">
      <protection locked="0"/>
    </xf>
    <xf numFmtId="20" fontId="2" fillId="0" borderId="4" xfId="0" applyNumberFormat="1" applyFont="1" applyBorder="1" applyProtection="1">
      <protection locked="0"/>
    </xf>
    <xf numFmtId="2" fontId="2" fillId="2" borderId="4" xfId="0" applyNumberFormat="1" applyFont="1" applyFill="1" applyBorder="1"/>
    <xf numFmtId="0" fontId="2" fillId="0" borderId="4" xfId="0" applyFont="1" applyBorder="1" applyProtection="1">
      <protection locked="0"/>
    </xf>
    <xf numFmtId="2" fontId="2" fillId="2" borderId="7" xfId="0" applyNumberFormat="1" applyFont="1" applyFill="1" applyBorder="1"/>
    <xf numFmtId="2" fontId="2" fillId="2" borderId="8" xfId="0" applyNumberFormat="1" applyFont="1" applyFill="1" applyBorder="1"/>
    <xf numFmtId="0" fontId="2" fillId="4" borderId="1" xfId="0" applyFont="1" applyFill="1" applyBorder="1"/>
    <xf numFmtId="0" fontId="2" fillId="4" borderId="8" xfId="0" applyFont="1" applyFill="1" applyBorder="1"/>
    <xf numFmtId="0" fontId="2" fillId="4" borderId="2" xfId="0" applyFont="1" applyFill="1" applyBorder="1"/>
    <xf numFmtId="0" fontId="2" fillId="4" borderId="9" xfId="0" applyFont="1" applyFill="1" applyBorder="1"/>
    <xf numFmtId="165" fontId="2" fillId="2" borderId="1" xfId="0" applyNumberFormat="1" applyFont="1" applyFill="1" applyBorder="1" applyAlignment="1">
      <alignment horizontal="left" vertical="top"/>
    </xf>
    <xf numFmtId="164" fontId="2" fillId="2" borderId="4" xfId="0" applyNumberFormat="1" applyFont="1" applyFill="1" applyBorder="1" applyAlignment="1">
      <alignment vertical="top"/>
    </xf>
    <xf numFmtId="164" fontId="2" fillId="2" borderId="8" xfId="0" applyNumberFormat="1" applyFont="1" applyFill="1" applyBorder="1" applyAlignment="1" applyProtection="1">
      <alignment vertical="top"/>
      <protection locked="0"/>
    </xf>
    <xf numFmtId="20" fontId="2" fillId="0" borderId="21" xfId="0" applyNumberFormat="1" applyFont="1" applyBorder="1" applyAlignment="1" applyProtection="1">
      <alignment vertical="top"/>
      <protection locked="0"/>
    </xf>
    <xf numFmtId="20" fontId="2" fillId="0" borderId="4" xfId="0" applyNumberFormat="1" applyFont="1" applyBorder="1" applyAlignment="1" applyProtection="1">
      <alignment vertical="top"/>
      <protection locked="0"/>
    </xf>
    <xf numFmtId="0" fontId="2" fillId="0" borderId="4" xfId="0" applyFont="1" applyBorder="1" applyAlignment="1" applyProtection="1">
      <alignment vertical="top"/>
      <protection locked="0"/>
    </xf>
    <xf numFmtId="2" fontId="2" fillId="2" borderId="8" xfId="0" applyNumberFormat="1" applyFont="1" applyFill="1" applyBorder="1" applyAlignment="1">
      <alignment vertical="top"/>
    </xf>
    <xf numFmtId="0" fontId="4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49" fontId="2" fillId="4" borderId="10" xfId="0" applyNumberFormat="1" applyFont="1" applyFill="1" applyBorder="1" applyAlignment="1">
      <alignment horizontal="left" vertical="center" wrapText="1"/>
    </xf>
    <xf numFmtId="49" fontId="2" fillId="4" borderId="11" xfId="0" applyNumberFormat="1" applyFont="1" applyFill="1" applyBorder="1" applyAlignment="1">
      <alignment horizontal="left" vertical="center" wrapText="1"/>
    </xf>
    <xf numFmtId="0" fontId="2" fillId="3" borderId="29" xfId="0" applyFont="1" applyFill="1" applyBorder="1"/>
    <xf numFmtId="49" fontId="2" fillId="4" borderId="0" xfId="0" applyNumberFormat="1" applyFont="1" applyFill="1" applyAlignment="1">
      <alignment horizontal="left" vertical="center"/>
    </xf>
    <xf numFmtId="49" fontId="2" fillId="4" borderId="11" xfId="0" applyNumberFormat="1" applyFont="1" applyFill="1" applyBorder="1" applyAlignment="1">
      <alignment horizontal="left" vertical="center"/>
    </xf>
    <xf numFmtId="0" fontId="2" fillId="0" borderId="10" xfId="0" applyFont="1" applyBorder="1"/>
    <xf numFmtId="165" fontId="2" fillId="2" borderId="2" xfId="0" applyNumberFormat="1" applyFont="1" applyFill="1" applyBorder="1" applyAlignment="1">
      <alignment horizontal="left"/>
    </xf>
    <xf numFmtId="164" fontId="2" fillId="2" borderId="5" xfId="0" applyNumberFormat="1" applyFont="1" applyFill="1" applyBorder="1"/>
    <xf numFmtId="164" fontId="2" fillId="2" borderId="9" xfId="0" applyNumberFormat="1" applyFont="1" applyFill="1" applyBorder="1" applyProtection="1">
      <protection locked="0"/>
    </xf>
    <xf numFmtId="20" fontId="2" fillId="0" borderId="22" xfId="0" applyNumberFormat="1" applyFont="1" applyBorder="1" applyProtection="1">
      <protection locked="0"/>
    </xf>
    <xf numFmtId="20" fontId="2" fillId="0" borderId="5" xfId="0" applyNumberFormat="1" applyFont="1" applyBorder="1" applyProtection="1">
      <protection locked="0"/>
    </xf>
    <xf numFmtId="2" fontId="2" fillId="2" borderId="5" xfId="0" applyNumberFormat="1" applyFont="1" applyFill="1" applyBorder="1"/>
    <xf numFmtId="0" fontId="2" fillId="0" borderId="5" xfId="0" applyFont="1" applyBorder="1" applyProtection="1">
      <protection locked="0"/>
    </xf>
    <xf numFmtId="2" fontId="2" fillId="2" borderId="9" xfId="0" applyNumberFormat="1" applyFont="1" applyFill="1" applyBorder="1"/>
    <xf numFmtId="0" fontId="2" fillId="4" borderId="10" xfId="0" applyFont="1" applyFill="1" applyBorder="1" applyAlignment="1">
      <alignment horizontal="left"/>
    </xf>
    <xf numFmtId="0" fontId="2" fillId="4" borderId="11" xfId="0" applyFont="1" applyFill="1" applyBorder="1" applyAlignment="1">
      <alignment horizontal="left"/>
    </xf>
    <xf numFmtId="2" fontId="5" fillId="2" borderId="17" xfId="0" applyNumberFormat="1" applyFont="1" applyFill="1" applyBorder="1"/>
    <xf numFmtId="2" fontId="5" fillId="2" borderId="19" xfId="0" applyNumberFormat="1" applyFont="1" applyFill="1" applyBorder="1"/>
    <xf numFmtId="0" fontId="2" fillId="3" borderId="12" xfId="0" applyFont="1" applyFill="1" applyBorder="1"/>
    <xf numFmtId="0" fontId="2" fillId="3" borderId="13" xfId="0" applyFont="1" applyFill="1" applyBorder="1"/>
    <xf numFmtId="2" fontId="5" fillId="2" borderId="18" xfId="0" applyNumberFormat="1" applyFont="1" applyFill="1" applyBorder="1"/>
    <xf numFmtId="0" fontId="2" fillId="0" borderId="0" xfId="0" applyFont="1" applyAlignment="1">
      <alignment vertical="center"/>
    </xf>
    <xf numFmtId="2" fontId="2" fillId="2" borderId="4" xfId="0" applyNumberFormat="1" applyFont="1" applyFill="1" applyBorder="1" applyAlignment="1">
      <alignment vertical="top"/>
    </xf>
    <xf numFmtId="165" fontId="2" fillId="3" borderId="10" xfId="0" applyNumberFormat="1" applyFont="1" applyFill="1" applyBorder="1" applyAlignment="1">
      <alignment horizontal="left"/>
    </xf>
    <xf numFmtId="164" fontId="2" fillId="3" borderId="0" xfId="0" applyNumberFormat="1" applyFont="1" applyFill="1"/>
    <xf numFmtId="20" fontId="2" fillId="3" borderId="0" xfId="0" applyNumberFormat="1" applyFont="1" applyFill="1" applyProtection="1">
      <protection locked="0"/>
    </xf>
    <xf numFmtId="2" fontId="2" fillId="3" borderId="0" xfId="0" applyNumberFormat="1" applyFont="1" applyFill="1"/>
    <xf numFmtId="0" fontId="2" fillId="3" borderId="0" xfId="0" applyFont="1" applyFill="1" applyProtection="1">
      <protection locked="0"/>
    </xf>
    <xf numFmtId="20" fontId="2" fillId="0" borderId="14" xfId="0" applyNumberFormat="1" applyFont="1" applyBorder="1" applyProtection="1">
      <protection locked="0"/>
    </xf>
    <xf numFmtId="20" fontId="2" fillId="0" borderId="1" xfId="0" applyNumberFormat="1" applyFont="1" applyBorder="1" applyProtection="1">
      <protection locked="0"/>
    </xf>
    <xf numFmtId="20" fontId="2" fillId="0" borderId="1" xfId="0" applyNumberFormat="1" applyFont="1" applyBorder="1" applyAlignment="1" applyProtection="1">
      <alignment vertical="top"/>
      <protection locked="0"/>
    </xf>
    <xf numFmtId="20" fontId="2" fillId="0" borderId="2" xfId="0" applyNumberFormat="1" applyFont="1" applyBorder="1" applyProtection="1">
      <protection locked="0"/>
    </xf>
    <xf numFmtId="49" fontId="2" fillId="4" borderId="10" xfId="0" applyNumberFormat="1" applyFont="1" applyFill="1" applyBorder="1" applyAlignment="1">
      <alignment horizontal="left" vertical="center" wrapText="1"/>
    </xf>
    <xf numFmtId="49" fontId="2" fillId="4" borderId="11" xfId="0" applyNumberFormat="1" applyFont="1" applyFill="1" applyBorder="1" applyAlignment="1">
      <alignment horizontal="left" vertical="center" wrapText="1"/>
    </xf>
    <xf numFmtId="0" fontId="2" fillId="4" borderId="10" xfId="0" applyFont="1" applyFill="1" applyBorder="1" applyAlignment="1">
      <alignment horizontal="left"/>
    </xf>
    <xf numFmtId="0" fontId="2" fillId="4" borderId="11" xfId="0" applyFont="1" applyFill="1" applyBorder="1" applyAlignment="1">
      <alignment horizontal="left"/>
    </xf>
    <xf numFmtId="49" fontId="6" fillId="4" borderId="10" xfId="0" applyNumberFormat="1" applyFont="1" applyFill="1" applyBorder="1" applyAlignment="1">
      <alignment horizontal="left" vertical="center" wrapText="1"/>
    </xf>
    <xf numFmtId="49" fontId="6" fillId="4" borderId="11" xfId="0" applyNumberFormat="1" applyFont="1" applyFill="1" applyBorder="1" applyAlignment="1">
      <alignment horizontal="left" vertical="center" wrapText="1"/>
    </xf>
    <xf numFmtId="0" fontId="6" fillId="4" borderId="10" xfId="0" applyFont="1" applyFill="1" applyBorder="1" applyAlignment="1">
      <alignment horizontal="left"/>
    </xf>
    <xf numFmtId="0" fontId="6" fillId="4" borderId="11" xfId="0" applyFont="1" applyFill="1" applyBorder="1" applyAlignment="1">
      <alignment horizontal="left"/>
    </xf>
    <xf numFmtId="0" fontId="4" fillId="2" borderId="14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4" fillId="2" borderId="6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left"/>
    </xf>
    <xf numFmtId="0" fontId="4" fillId="2" borderId="8" xfId="0" applyFont="1" applyFill="1" applyBorder="1" applyAlignment="1">
      <alignment horizontal="left"/>
    </xf>
    <xf numFmtId="0" fontId="4" fillId="2" borderId="2" xfId="0" applyFont="1" applyFill="1" applyBorder="1" applyAlignment="1">
      <alignment horizontal="left"/>
    </xf>
    <xf numFmtId="0" fontId="4" fillId="2" borderId="5" xfId="0" applyFont="1" applyFill="1" applyBorder="1" applyAlignment="1">
      <alignment horizontal="left"/>
    </xf>
    <xf numFmtId="0" fontId="4" fillId="2" borderId="9" xfId="0" applyFont="1" applyFill="1" applyBorder="1" applyAlignment="1">
      <alignment horizontal="left"/>
    </xf>
    <xf numFmtId="0" fontId="4" fillId="2" borderId="37" xfId="0" applyFont="1" applyFill="1" applyBorder="1" applyAlignment="1">
      <alignment horizontal="left"/>
    </xf>
    <xf numFmtId="0" fontId="4" fillId="2" borderId="38" xfId="0" applyFont="1" applyFill="1" applyBorder="1" applyAlignment="1">
      <alignment horizontal="left"/>
    </xf>
    <xf numFmtId="0" fontId="5" fillId="2" borderId="35" xfId="0" applyFont="1" applyFill="1" applyBorder="1" applyAlignment="1" applyProtection="1">
      <alignment horizontal="center"/>
      <protection locked="0"/>
    </xf>
    <xf numFmtId="0" fontId="5" fillId="2" borderId="36" xfId="0" applyFont="1" applyFill="1" applyBorder="1" applyAlignment="1" applyProtection="1">
      <alignment horizontal="center"/>
      <protection locked="0"/>
    </xf>
    <xf numFmtId="0" fontId="5" fillId="2" borderId="19" xfId="0" applyFont="1" applyFill="1" applyBorder="1" applyAlignment="1" applyProtection="1">
      <alignment horizontal="center"/>
      <protection locked="0"/>
    </xf>
    <xf numFmtId="0" fontId="5" fillId="2" borderId="31" xfId="0" applyFont="1" applyFill="1" applyBorder="1" applyAlignment="1" applyProtection="1">
      <alignment horizontal="center"/>
      <protection locked="0"/>
    </xf>
    <xf numFmtId="0" fontId="5" fillId="2" borderId="17" xfId="0" applyFont="1" applyFill="1" applyBorder="1" applyAlignment="1" applyProtection="1">
      <alignment horizontal="center"/>
      <protection locked="0"/>
    </xf>
    <xf numFmtId="0" fontId="5" fillId="2" borderId="32" xfId="0" applyFont="1" applyFill="1" applyBorder="1" applyAlignment="1" applyProtection="1">
      <alignment horizontal="center"/>
      <protection locked="0"/>
    </xf>
    <xf numFmtId="0" fontId="5" fillId="2" borderId="33" xfId="0" applyFont="1" applyFill="1" applyBorder="1" applyAlignment="1" applyProtection="1">
      <alignment horizontal="center"/>
      <protection locked="0"/>
    </xf>
    <xf numFmtId="0" fontId="5" fillId="2" borderId="18" xfId="0" applyFont="1" applyFill="1" applyBorder="1" applyAlignment="1" applyProtection="1">
      <alignment horizontal="center"/>
      <protection locked="0"/>
    </xf>
    <xf numFmtId="0" fontId="5" fillId="2" borderId="34" xfId="0" applyFont="1" applyFill="1" applyBorder="1" applyAlignment="1" applyProtection="1">
      <alignment horizontal="center"/>
      <protection locked="0"/>
    </xf>
    <xf numFmtId="0" fontId="2" fillId="0" borderId="11" xfId="0" applyFont="1" applyBorder="1" applyAlignment="1">
      <alignment horizontal="left" vertical="center" wrapText="1"/>
    </xf>
    <xf numFmtId="49" fontId="2" fillId="4" borderId="0" xfId="0" applyNumberFormat="1" applyFont="1" applyFill="1" applyAlignment="1">
      <alignment horizontal="left" vertical="center"/>
    </xf>
    <xf numFmtId="0" fontId="2" fillId="0" borderId="11" xfId="0" applyFont="1" applyBorder="1"/>
    <xf numFmtId="0" fontId="3" fillId="2" borderId="39" xfId="0" applyFont="1" applyFill="1" applyBorder="1" applyAlignment="1">
      <alignment horizontal="center"/>
    </xf>
    <xf numFmtId="0" fontId="3" fillId="2" borderId="27" xfId="0" applyFont="1" applyFill="1" applyBorder="1" applyAlignment="1">
      <alignment horizontal="center"/>
    </xf>
    <xf numFmtId="0" fontId="3" fillId="2" borderId="40" xfId="0" applyFont="1" applyFill="1" applyBorder="1" applyAlignment="1">
      <alignment horizontal="center"/>
    </xf>
    <xf numFmtId="0" fontId="4" fillId="2" borderId="41" xfId="0" applyFont="1" applyFill="1" applyBorder="1" applyAlignment="1">
      <alignment horizontal="left" vertical="center" wrapText="1"/>
    </xf>
    <xf numFmtId="0" fontId="4" fillId="2" borderId="37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left" vertical="center" wrapText="1"/>
    </xf>
    <xf numFmtId="0" fontId="4" fillId="2" borderId="9" xfId="0" applyFont="1" applyFill="1" applyBorder="1" applyAlignment="1">
      <alignment horizontal="left" vertical="center" wrapText="1"/>
    </xf>
    <xf numFmtId="0" fontId="6" fillId="2" borderId="42" xfId="0" applyFont="1" applyFill="1" applyBorder="1" applyAlignment="1">
      <alignment horizontal="center" wrapText="1"/>
    </xf>
    <xf numFmtId="0" fontId="6" fillId="2" borderId="43" xfId="0" applyFont="1" applyFill="1" applyBorder="1" applyAlignment="1">
      <alignment horizontal="center" wrapText="1"/>
    </xf>
    <xf numFmtId="0" fontId="6" fillId="2" borderId="28" xfId="0" applyFont="1" applyFill="1" applyBorder="1" applyAlignment="1">
      <alignment horizontal="center" wrapText="1"/>
    </xf>
    <xf numFmtId="0" fontId="6" fillId="2" borderId="10" xfId="0" applyFont="1" applyFill="1" applyBorder="1" applyAlignment="1">
      <alignment horizontal="center" wrapText="1"/>
    </xf>
    <xf numFmtId="0" fontId="6" fillId="2" borderId="0" xfId="0" applyFont="1" applyFill="1" applyAlignment="1">
      <alignment horizontal="center" wrapText="1"/>
    </xf>
    <xf numFmtId="0" fontId="6" fillId="2" borderId="11" xfId="0" applyFont="1" applyFill="1" applyBorder="1" applyAlignment="1">
      <alignment horizontal="center" wrapText="1"/>
    </xf>
    <xf numFmtId="0" fontId="4" fillId="2" borderId="42" xfId="0" applyFont="1" applyFill="1" applyBorder="1" applyAlignment="1">
      <alignment horizontal="left" vertical="center"/>
    </xf>
    <xf numFmtId="0" fontId="2" fillId="0" borderId="28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30" xfId="0" applyFont="1" applyBorder="1" applyAlignment="1">
      <alignment vertical="center"/>
    </xf>
    <xf numFmtId="0" fontId="7" fillId="5" borderId="39" xfId="0" applyFont="1" applyFill="1" applyBorder="1" applyAlignment="1">
      <alignment horizontal="center" wrapText="1"/>
    </xf>
    <xf numFmtId="0" fontId="7" fillId="0" borderId="27" xfId="0" applyFont="1" applyBorder="1" applyAlignment="1">
      <alignment horizontal="center" wrapText="1"/>
    </xf>
    <xf numFmtId="0" fontId="7" fillId="0" borderId="40" xfId="0" applyFont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5" xfId="0" applyFont="1" applyFill="1" applyBorder="1" applyAlignment="1">
      <alignment horizontal="center" wrapText="1"/>
    </xf>
    <xf numFmtId="0" fontId="6" fillId="2" borderId="6" xfId="0" applyFont="1" applyFill="1" applyBorder="1" applyAlignment="1">
      <alignment horizontal="center" wrapText="1"/>
    </xf>
    <xf numFmtId="0" fontId="6" fillId="2" borderId="9" xfId="0" applyFont="1" applyFill="1" applyBorder="1" applyAlignment="1">
      <alignment horizontal="center" wrapText="1"/>
    </xf>
    <xf numFmtId="0" fontId="6" fillId="2" borderId="14" xfId="0" applyFont="1" applyFill="1" applyBorder="1" applyAlignment="1">
      <alignment horizontal="center" wrapText="1"/>
    </xf>
    <xf numFmtId="0" fontId="6" fillId="2" borderId="2" xfId="0" applyFont="1" applyFill="1" applyBorder="1" applyAlignment="1">
      <alignment horizontal="center" wrapText="1"/>
    </xf>
    <xf numFmtId="166" fontId="5" fillId="2" borderId="2" xfId="0" applyNumberFormat="1" applyFont="1" applyFill="1" applyBorder="1" applyAlignment="1">
      <alignment horizontal="center"/>
    </xf>
    <xf numFmtId="166" fontId="5" fillId="2" borderId="5" xfId="0" applyNumberFormat="1" applyFont="1" applyFill="1" applyBorder="1" applyAlignment="1">
      <alignment horizontal="center"/>
    </xf>
    <xf numFmtId="166" fontId="5" fillId="2" borderId="9" xfId="0" applyNumberFormat="1" applyFont="1" applyFill="1" applyBorder="1" applyAlignment="1">
      <alignment horizontal="center"/>
    </xf>
    <xf numFmtId="0" fontId="4" fillId="3" borderId="2" xfId="0" applyFont="1" applyFill="1" applyBorder="1" applyAlignment="1">
      <alignment horizontal="left" vertical="center"/>
    </xf>
    <xf numFmtId="0" fontId="4" fillId="3" borderId="5" xfId="0" applyFont="1" applyFill="1" applyBorder="1" applyAlignment="1">
      <alignment horizontal="left" vertical="center"/>
    </xf>
    <xf numFmtId="166" fontId="5" fillId="3" borderId="5" xfId="0" applyNumberFormat="1" applyFont="1" applyFill="1" applyBorder="1" applyAlignment="1">
      <alignment horizontal="center" vertical="center"/>
    </xf>
    <xf numFmtId="0" fontId="4" fillId="3" borderId="44" xfId="0" applyFont="1" applyFill="1" applyBorder="1" applyAlignment="1">
      <alignment horizontal="left" vertical="center"/>
    </xf>
    <xf numFmtId="0" fontId="2" fillId="3" borderId="33" xfId="0" applyFont="1" applyFill="1" applyBorder="1" applyAlignment="1">
      <alignment vertical="center"/>
    </xf>
    <xf numFmtId="0" fontId="2" fillId="3" borderId="18" xfId="0" applyFont="1" applyFill="1" applyBorder="1" applyAlignment="1">
      <alignment vertical="center"/>
    </xf>
    <xf numFmtId="0" fontId="4" fillId="3" borderId="32" xfId="0" applyFont="1" applyFill="1" applyBorder="1" applyAlignment="1">
      <alignment horizontal="left" vertical="center"/>
    </xf>
    <xf numFmtId="0" fontId="2" fillId="3" borderId="33" xfId="0" applyFont="1" applyFill="1" applyBorder="1" applyAlignment="1">
      <alignment horizontal="left" vertical="center"/>
    </xf>
    <xf numFmtId="0" fontId="2" fillId="3" borderId="22" xfId="0" applyFont="1" applyFill="1" applyBorder="1" applyAlignment="1">
      <alignment horizontal="left" vertical="center"/>
    </xf>
    <xf numFmtId="49" fontId="2" fillId="4" borderId="12" xfId="0" applyNumberFormat="1" applyFont="1" applyFill="1" applyBorder="1" applyAlignment="1">
      <alignment horizontal="left" vertical="center" wrapText="1"/>
    </xf>
    <xf numFmtId="49" fontId="2" fillId="4" borderId="30" xfId="0" applyNumberFormat="1" applyFont="1" applyFill="1" applyBorder="1" applyAlignment="1">
      <alignment horizontal="left" vertical="center" wrapText="1"/>
    </xf>
    <xf numFmtId="0" fontId="6" fillId="2" borderId="12" xfId="0" applyFont="1" applyFill="1" applyBorder="1" applyAlignment="1">
      <alignment horizontal="center" wrapText="1"/>
    </xf>
    <xf numFmtId="0" fontId="6" fillId="2" borderId="13" xfId="0" applyFont="1" applyFill="1" applyBorder="1" applyAlignment="1">
      <alignment horizontal="center" wrapText="1"/>
    </xf>
    <xf numFmtId="0" fontId="6" fillId="2" borderId="30" xfId="0" applyFont="1" applyFill="1" applyBorder="1" applyAlignment="1">
      <alignment horizontal="center" wrapText="1"/>
    </xf>
  </cellXfs>
  <cellStyles count="1">
    <cellStyle name="Standard" xfId="0" builtinId="0"/>
  </cellStyles>
  <dxfs count="24">
    <dxf>
      <font>
        <color rgb="FFFF0000"/>
      </font>
    </dxf>
    <dxf>
      <fill>
        <patternFill>
          <bgColor theme="0" tint="-0.14996795556505021"/>
        </patternFill>
      </fill>
    </dxf>
    <dxf>
      <font>
        <color rgb="FFFF0000"/>
      </font>
    </dxf>
    <dxf>
      <fill>
        <patternFill>
          <bgColor theme="0" tint="-0.14996795556505021"/>
        </patternFill>
      </fill>
    </dxf>
    <dxf>
      <font>
        <color rgb="FFFF0000"/>
      </font>
    </dxf>
    <dxf>
      <fill>
        <patternFill>
          <bgColor theme="0" tint="-0.14996795556505021"/>
        </patternFill>
      </fill>
    </dxf>
    <dxf>
      <font>
        <color rgb="FFFF0000"/>
      </font>
    </dxf>
    <dxf>
      <fill>
        <patternFill>
          <bgColor theme="0" tint="-0.14996795556505021"/>
        </patternFill>
      </fill>
    </dxf>
    <dxf>
      <font>
        <color rgb="FFFF0000"/>
      </font>
    </dxf>
    <dxf>
      <fill>
        <patternFill>
          <bgColor theme="0" tint="-0.14996795556505021"/>
        </patternFill>
      </fill>
    </dxf>
    <dxf>
      <font>
        <color rgb="FFFF0000"/>
      </font>
    </dxf>
    <dxf>
      <fill>
        <patternFill>
          <bgColor theme="0" tint="-0.14996795556505021"/>
        </patternFill>
      </fill>
    </dxf>
    <dxf>
      <font>
        <color rgb="FFFF0000"/>
      </font>
    </dxf>
    <dxf>
      <fill>
        <patternFill>
          <bgColor theme="0" tint="-0.14996795556505021"/>
        </patternFill>
      </fill>
    </dxf>
    <dxf>
      <font>
        <color rgb="FFFF0000"/>
      </font>
    </dxf>
    <dxf>
      <fill>
        <patternFill>
          <bgColor theme="0" tint="-0.14996795556505021"/>
        </patternFill>
      </fill>
    </dxf>
    <dxf>
      <font>
        <color rgb="FFFF0000"/>
      </font>
    </dxf>
    <dxf>
      <fill>
        <patternFill>
          <bgColor theme="0" tint="-0.14996795556505021"/>
        </patternFill>
      </fill>
    </dxf>
    <dxf>
      <font>
        <color rgb="FFFF0000"/>
      </font>
    </dxf>
    <dxf>
      <fill>
        <patternFill>
          <bgColor theme="0" tint="-0.14996795556505021"/>
        </patternFill>
      </fill>
    </dxf>
    <dxf>
      <font>
        <color rgb="FFFF0000"/>
      </font>
    </dxf>
    <dxf>
      <fill>
        <patternFill>
          <bgColor theme="0" tint="-0.14996795556505021"/>
        </patternFill>
      </fill>
    </dxf>
    <dxf>
      <font>
        <color rgb="FFFF0000"/>
      </font>
    </dxf>
    <dxf>
      <fill>
        <patternFill>
          <bgColor theme="0" tint="-0.1499679555650502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A695B3-8BC3-4E52-9ED0-057C196F3C3A}">
  <sheetPr>
    <pageSetUpPr fitToPage="1"/>
  </sheetPr>
  <dimension ref="B1:Q49"/>
  <sheetViews>
    <sheetView topLeftCell="A20" zoomScale="85" zoomScaleNormal="85" workbookViewId="0">
      <selection activeCell="M43" sqref="M43"/>
    </sheetView>
  </sheetViews>
  <sheetFormatPr baseColWidth="10" defaultColWidth="10.85546875" defaultRowHeight="12.75" x14ac:dyDescent="0.2"/>
  <cols>
    <col min="1" max="1" width="3.42578125" style="1" customWidth="1"/>
    <col min="2" max="2" width="3.7109375" style="1" customWidth="1"/>
    <col min="3" max="3" width="6.28515625" style="1" customWidth="1"/>
    <col min="4" max="4" width="2.28515625" style="1" customWidth="1"/>
    <col min="5" max="12" width="12" style="1" customWidth="1"/>
    <col min="13" max="13" width="3" style="1" customWidth="1"/>
    <col min="14" max="14" width="48.140625" style="1" customWidth="1"/>
    <col min="15" max="15" width="28.5703125" style="1" customWidth="1"/>
    <col min="16" max="16384" width="10.85546875" style="1"/>
  </cols>
  <sheetData>
    <row r="1" spans="2:15" ht="13.5" thickBot="1" x14ac:dyDescent="0.25"/>
    <row r="2" spans="2:15" ht="27" thickBot="1" x14ac:dyDescent="0.45">
      <c r="B2" s="113" t="s">
        <v>0</v>
      </c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5"/>
    </row>
    <row r="3" spans="2:15" ht="16.5" thickBot="1" x14ac:dyDescent="0.3">
      <c r="B3" s="2"/>
      <c r="C3" s="3"/>
      <c r="D3" s="3"/>
      <c r="E3" s="3"/>
      <c r="F3" s="4"/>
      <c r="G3" s="4"/>
      <c r="H3" s="4"/>
      <c r="I3" s="5"/>
      <c r="J3" s="5"/>
      <c r="K3" s="5"/>
      <c r="L3" s="6"/>
      <c r="M3" s="6"/>
      <c r="N3" s="6"/>
      <c r="O3" s="7"/>
    </row>
    <row r="4" spans="2:15" ht="15.75" x14ac:dyDescent="0.25">
      <c r="B4" s="90" t="s">
        <v>5</v>
      </c>
      <c r="C4" s="91"/>
      <c r="D4" s="91"/>
      <c r="E4" s="91"/>
      <c r="F4" s="92"/>
      <c r="G4" s="109" t="s">
        <v>56</v>
      </c>
      <c r="H4" s="104"/>
      <c r="I4" s="105"/>
      <c r="J4" s="90" t="s">
        <v>52</v>
      </c>
      <c r="K4" s="92"/>
      <c r="L4" s="104" t="s">
        <v>54</v>
      </c>
      <c r="M4" s="104"/>
      <c r="N4" s="105"/>
      <c r="O4" s="8"/>
    </row>
    <row r="5" spans="2:15" ht="16.5" thickBot="1" x14ac:dyDescent="0.3">
      <c r="B5" s="93" t="s">
        <v>1</v>
      </c>
      <c r="C5" s="94"/>
      <c r="D5" s="94"/>
      <c r="E5" s="94"/>
      <c r="F5" s="95"/>
      <c r="G5" s="101" t="s">
        <v>2</v>
      </c>
      <c r="H5" s="102"/>
      <c r="I5" s="103"/>
      <c r="J5" s="99" t="s">
        <v>53</v>
      </c>
      <c r="K5" s="100"/>
      <c r="L5" s="106" t="s">
        <v>55</v>
      </c>
      <c r="M5" s="107"/>
      <c r="N5" s="108"/>
      <c r="O5" s="8"/>
    </row>
    <row r="6" spans="2:15" ht="15.75" x14ac:dyDescent="0.25">
      <c r="B6" s="93" t="s">
        <v>25</v>
      </c>
      <c r="C6" s="94"/>
      <c r="D6" s="94"/>
      <c r="E6" s="94"/>
      <c r="F6" s="95"/>
      <c r="G6" s="101">
        <v>42</v>
      </c>
      <c r="H6" s="102"/>
      <c r="I6" s="103"/>
      <c r="J6" s="5"/>
      <c r="K6" s="5"/>
      <c r="L6" s="5"/>
      <c r="M6" s="9"/>
      <c r="N6" s="9"/>
      <c r="O6" s="8"/>
    </row>
    <row r="7" spans="2:15" ht="15.75" x14ac:dyDescent="0.25">
      <c r="B7" s="93" t="s">
        <v>3</v>
      </c>
      <c r="C7" s="94"/>
      <c r="D7" s="94"/>
      <c r="E7" s="94"/>
      <c r="F7" s="95"/>
      <c r="G7" s="101">
        <v>2025</v>
      </c>
      <c r="H7" s="102"/>
      <c r="I7" s="103"/>
      <c r="J7" s="5"/>
      <c r="K7" s="5"/>
      <c r="L7" s="5"/>
      <c r="M7" s="5"/>
      <c r="N7" s="5"/>
      <c r="O7" s="8"/>
    </row>
    <row r="8" spans="2:15" ht="16.5" thickBot="1" x14ac:dyDescent="0.3">
      <c r="B8" s="96" t="s">
        <v>4</v>
      </c>
      <c r="C8" s="97"/>
      <c r="D8" s="97"/>
      <c r="E8" s="97"/>
      <c r="F8" s="98"/>
      <c r="G8" s="139">
        <f>DATE(G7,1,1)</f>
        <v>45658</v>
      </c>
      <c r="H8" s="140"/>
      <c r="I8" s="141"/>
      <c r="J8" s="5"/>
      <c r="K8" s="5"/>
      <c r="L8" s="5"/>
      <c r="M8" s="5"/>
      <c r="N8" s="5"/>
      <c r="O8" s="8"/>
    </row>
    <row r="9" spans="2:15" ht="13.5" thickBot="1" x14ac:dyDescent="0.25">
      <c r="B9" s="10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8"/>
    </row>
    <row r="10" spans="2:15" ht="49.5" customHeight="1" x14ac:dyDescent="0.2">
      <c r="B10" s="120" t="s">
        <v>6</v>
      </c>
      <c r="C10" s="121"/>
      <c r="D10" s="122"/>
      <c r="E10" s="137" t="s">
        <v>14</v>
      </c>
      <c r="F10" s="133" t="s">
        <v>15</v>
      </c>
      <c r="G10" s="133" t="s">
        <v>7</v>
      </c>
      <c r="H10" s="133" t="s">
        <v>8</v>
      </c>
      <c r="I10" s="133" t="s">
        <v>9</v>
      </c>
      <c r="J10" s="133" t="s">
        <v>16</v>
      </c>
      <c r="K10" s="133" t="s">
        <v>17</v>
      </c>
      <c r="L10" s="135" t="s">
        <v>18</v>
      </c>
      <c r="M10" s="5"/>
      <c r="N10" s="116" t="s">
        <v>10</v>
      </c>
      <c r="O10" s="118" t="s">
        <v>11</v>
      </c>
    </row>
    <row r="11" spans="2:15" s="11" customFormat="1" ht="16.5" customHeight="1" thickBot="1" x14ac:dyDescent="0.25">
      <c r="B11" s="123"/>
      <c r="C11" s="124"/>
      <c r="D11" s="125"/>
      <c r="E11" s="138"/>
      <c r="F11" s="134"/>
      <c r="G11" s="134"/>
      <c r="H11" s="134"/>
      <c r="I11" s="134"/>
      <c r="J11" s="134"/>
      <c r="K11" s="134"/>
      <c r="L11" s="136"/>
      <c r="M11" s="12"/>
      <c r="N11" s="117"/>
      <c r="O11" s="119"/>
    </row>
    <row r="12" spans="2:15" s="11" customFormat="1" ht="27" customHeight="1" thickBot="1" x14ac:dyDescent="0.3">
      <c r="B12" s="130" t="s">
        <v>51</v>
      </c>
      <c r="C12" s="131"/>
      <c r="D12" s="132"/>
      <c r="E12" s="13"/>
      <c r="F12" s="14"/>
      <c r="G12" s="14"/>
      <c r="H12" s="14"/>
      <c r="I12" s="14"/>
      <c r="J12" s="14"/>
      <c r="K12" s="14"/>
      <c r="L12" s="15">
        <v>0</v>
      </c>
      <c r="M12" s="12"/>
      <c r="N12" s="16"/>
      <c r="O12" s="17"/>
    </row>
    <row r="13" spans="2:15" x14ac:dyDescent="0.2">
      <c r="B13" s="18">
        <f>G8</f>
        <v>45658</v>
      </c>
      <c r="C13" s="19">
        <f>B13</f>
        <v>45658</v>
      </c>
      <c r="D13" s="20"/>
      <c r="E13" s="21"/>
      <c r="F13" s="22"/>
      <c r="G13" s="22"/>
      <c r="H13" s="22"/>
      <c r="I13" s="23">
        <f>ROUND(20*24*(F13-E13-(H13-G13)),0)/20</f>
        <v>0</v>
      </c>
      <c r="J13" s="24"/>
      <c r="K13" s="23">
        <f>IF(OR(J13=$N$13,J13=$N$14),ROUND(20*$G$6/5,1)/20,0)</f>
        <v>0</v>
      </c>
      <c r="L13" s="25">
        <f>I13+K13</f>
        <v>0</v>
      </c>
      <c r="M13" s="5" t="str">
        <f>IF(OR(AND(OR(WEEKDAY($B13,2)=6,WEEKDAY($B13,2)=7),$D13=""),AND(WEEKDAY($B13,2)&lt;&gt;6,WEEKDAY($B13,2)&lt;&gt;7,$D13&lt;&gt;""))," ","  ")</f>
        <v xml:space="preserve">  </v>
      </c>
      <c r="N13" s="26" t="s">
        <v>19</v>
      </c>
      <c r="O13" s="27" t="s">
        <v>12</v>
      </c>
    </row>
    <row r="14" spans="2:15" x14ac:dyDescent="0.2">
      <c r="B14" s="28">
        <f>B13+1</f>
        <v>45659</v>
      </c>
      <c r="C14" s="29">
        <f t="shared" ref="C14:C43" si="0">B14</f>
        <v>45659</v>
      </c>
      <c r="D14" s="30"/>
      <c r="E14" s="31"/>
      <c r="F14" s="32"/>
      <c r="G14" s="32"/>
      <c r="H14" s="32"/>
      <c r="I14" s="33">
        <f t="shared" ref="I14:I43" si="1">ROUND(20*24*(F14-E14-(H14-G14)),0)/20</f>
        <v>0</v>
      </c>
      <c r="J14" s="34"/>
      <c r="K14" s="35">
        <f>IF(OR(J14=$N$13,J14=$N$14),ROUND(20*$G$6/5,1)/20,0)</f>
        <v>0</v>
      </c>
      <c r="L14" s="36">
        <f t="shared" ref="L14:L43" si="2">I14+K14</f>
        <v>0</v>
      </c>
      <c r="M14" s="5" t="str">
        <f t="shared" ref="M14:M43" si="3">IF(OR(AND(OR(WEEKDAY($B14,2)=6,WEEKDAY($B14,2)=7),$D14=""),AND(WEEKDAY($B14,2)&lt;&gt;6,WEEKDAY($B14,2)&lt;&gt;7,$D14&lt;&gt;""))," ","  ")</f>
        <v xml:space="preserve">  </v>
      </c>
      <c r="N14" s="37" t="s">
        <v>20</v>
      </c>
      <c r="O14" s="38" t="s">
        <v>12</v>
      </c>
    </row>
    <row r="15" spans="2:15" x14ac:dyDescent="0.2">
      <c r="B15" s="28">
        <f t="shared" ref="B15:B42" si="4">B14+1</f>
        <v>45660</v>
      </c>
      <c r="C15" s="29">
        <f t="shared" si="0"/>
        <v>45660</v>
      </c>
      <c r="D15" s="30"/>
      <c r="E15" s="31"/>
      <c r="F15" s="32"/>
      <c r="G15" s="32"/>
      <c r="H15" s="32"/>
      <c r="I15" s="33">
        <f t="shared" si="1"/>
        <v>0</v>
      </c>
      <c r="J15" s="34"/>
      <c r="K15" s="35">
        <f t="shared" ref="K15:K43" si="5">IF(OR(J15=$N$13,J15=$N$14),ROUND(20*$G$6/5,1)/20,0)</f>
        <v>0</v>
      </c>
      <c r="L15" s="36">
        <f t="shared" si="2"/>
        <v>0</v>
      </c>
      <c r="M15" s="5" t="str">
        <f t="shared" si="3"/>
        <v xml:space="preserve">  </v>
      </c>
      <c r="N15" s="37" t="s">
        <v>21</v>
      </c>
      <c r="O15" s="38" t="s">
        <v>13</v>
      </c>
    </row>
    <row r="16" spans="2:15" x14ac:dyDescent="0.2">
      <c r="B16" s="28">
        <f t="shared" si="4"/>
        <v>45661</v>
      </c>
      <c r="C16" s="29">
        <f t="shared" si="0"/>
        <v>45661</v>
      </c>
      <c r="D16" s="30"/>
      <c r="E16" s="31"/>
      <c r="F16" s="32"/>
      <c r="G16" s="32"/>
      <c r="H16" s="32"/>
      <c r="I16" s="33">
        <f t="shared" si="1"/>
        <v>0</v>
      </c>
      <c r="J16" s="34"/>
      <c r="K16" s="35">
        <f t="shared" si="5"/>
        <v>0</v>
      </c>
      <c r="L16" s="36">
        <f t="shared" si="2"/>
        <v>0</v>
      </c>
      <c r="M16" s="5" t="str">
        <f t="shared" si="3"/>
        <v xml:space="preserve"> </v>
      </c>
      <c r="N16" s="37" t="s">
        <v>22</v>
      </c>
      <c r="O16" s="38" t="s">
        <v>13</v>
      </c>
    </row>
    <row r="17" spans="2:17" x14ac:dyDescent="0.2">
      <c r="B17" s="28">
        <f t="shared" si="4"/>
        <v>45662</v>
      </c>
      <c r="C17" s="29">
        <f t="shared" si="0"/>
        <v>45662</v>
      </c>
      <c r="D17" s="30"/>
      <c r="E17" s="31"/>
      <c r="F17" s="32"/>
      <c r="G17" s="32"/>
      <c r="H17" s="32"/>
      <c r="I17" s="33">
        <f t="shared" si="1"/>
        <v>0</v>
      </c>
      <c r="J17" s="34"/>
      <c r="K17" s="35">
        <f t="shared" si="5"/>
        <v>0</v>
      </c>
      <c r="L17" s="36">
        <f t="shared" si="2"/>
        <v>0</v>
      </c>
      <c r="M17" s="5" t="str">
        <f t="shared" si="3"/>
        <v xml:space="preserve"> </v>
      </c>
      <c r="N17" s="37" t="s">
        <v>23</v>
      </c>
      <c r="O17" s="38" t="s">
        <v>13</v>
      </c>
    </row>
    <row r="18" spans="2:17" x14ac:dyDescent="0.2">
      <c r="B18" s="28">
        <f t="shared" si="4"/>
        <v>45663</v>
      </c>
      <c r="C18" s="29">
        <f t="shared" si="0"/>
        <v>45663</v>
      </c>
      <c r="D18" s="30"/>
      <c r="E18" s="31"/>
      <c r="F18" s="32"/>
      <c r="G18" s="32"/>
      <c r="H18" s="32"/>
      <c r="I18" s="33">
        <f t="shared" si="1"/>
        <v>0</v>
      </c>
      <c r="J18" s="34"/>
      <c r="K18" s="35">
        <f t="shared" si="5"/>
        <v>0</v>
      </c>
      <c r="L18" s="36">
        <f t="shared" si="2"/>
        <v>0</v>
      </c>
      <c r="M18" s="5" t="str">
        <f t="shared" si="3"/>
        <v xml:space="preserve">  </v>
      </c>
      <c r="N18" s="37" t="s">
        <v>24</v>
      </c>
      <c r="O18" s="38" t="s">
        <v>13</v>
      </c>
    </row>
    <row r="19" spans="2:17" ht="12.75" customHeight="1" thickBot="1" x14ac:dyDescent="0.25">
      <c r="B19" s="28">
        <f t="shared" si="4"/>
        <v>45664</v>
      </c>
      <c r="C19" s="29">
        <f t="shared" si="0"/>
        <v>45664</v>
      </c>
      <c r="D19" s="30"/>
      <c r="E19" s="31"/>
      <c r="F19" s="32"/>
      <c r="G19" s="32"/>
      <c r="H19" s="32"/>
      <c r="I19" s="33">
        <f t="shared" si="1"/>
        <v>0</v>
      </c>
      <c r="J19" s="34"/>
      <c r="K19" s="35">
        <f t="shared" si="5"/>
        <v>0</v>
      </c>
      <c r="L19" s="36">
        <f t="shared" si="2"/>
        <v>0</v>
      </c>
      <c r="M19" s="5" t="str">
        <f t="shared" si="3"/>
        <v xml:space="preserve">  </v>
      </c>
      <c r="N19" s="39" t="s">
        <v>48</v>
      </c>
      <c r="O19" s="40" t="s">
        <v>13</v>
      </c>
    </row>
    <row r="20" spans="2:17" ht="12.75" customHeight="1" thickBot="1" x14ac:dyDescent="0.25">
      <c r="B20" s="28">
        <f t="shared" si="4"/>
        <v>45665</v>
      </c>
      <c r="C20" s="29">
        <f t="shared" si="0"/>
        <v>45665</v>
      </c>
      <c r="D20" s="30"/>
      <c r="E20" s="31"/>
      <c r="F20" s="32"/>
      <c r="G20" s="32"/>
      <c r="H20" s="32"/>
      <c r="I20" s="33">
        <f t="shared" si="1"/>
        <v>0</v>
      </c>
      <c r="J20" s="34"/>
      <c r="K20" s="35">
        <f t="shared" si="5"/>
        <v>0</v>
      </c>
      <c r="L20" s="36">
        <f t="shared" si="2"/>
        <v>0</v>
      </c>
      <c r="M20" s="5" t="str">
        <f t="shared" si="3"/>
        <v xml:space="preserve">  </v>
      </c>
      <c r="N20" s="5"/>
      <c r="O20" s="8"/>
    </row>
    <row r="21" spans="2:17" ht="12.75" customHeight="1" x14ac:dyDescent="0.2">
      <c r="B21" s="28">
        <f t="shared" si="4"/>
        <v>45666</v>
      </c>
      <c r="C21" s="29">
        <f t="shared" si="0"/>
        <v>45666</v>
      </c>
      <c r="D21" s="30"/>
      <c r="E21" s="31"/>
      <c r="F21" s="32"/>
      <c r="G21" s="32"/>
      <c r="H21" s="32"/>
      <c r="I21" s="33">
        <f t="shared" si="1"/>
        <v>0</v>
      </c>
      <c r="J21" s="34"/>
      <c r="K21" s="35">
        <f t="shared" si="5"/>
        <v>0</v>
      </c>
      <c r="L21" s="36">
        <f t="shared" si="2"/>
        <v>0</v>
      </c>
      <c r="M21" s="5" t="str">
        <f t="shared" si="3"/>
        <v xml:space="preserve">  </v>
      </c>
      <c r="N21" s="126" t="s">
        <v>29</v>
      </c>
      <c r="O21" s="127"/>
    </row>
    <row r="22" spans="2:17" s="49" customFormat="1" ht="12.75" customHeight="1" thickBot="1" x14ac:dyDescent="0.25">
      <c r="B22" s="41">
        <f t="shared" si="4"/>
        <v>45667</v>
      </c>
      <c r="C22" s="42">
        <f t="shared" si="0"/>
        <v>45667</v>
      </c>
      <c r="D22" s="43"/>
      <c r="E22" s="44"/>
      <c r="F22" s="45"/>
      <c r="G22" s="45"/>
      <c r="H22" s="45"/>
      <c r="I22" s="33">
        <f t="shared" si="1"/>
        <v>0</v>
      </c>
      <c r="J22" s="46"/>
      <c r="K22" s="35">
        <f t="shared" si="5"/>
        <v>0</v>
      </c>
      <c r="L22" s="47">
        <f t="shared" si="2"/>
        <v>0</v>
      </c>
      <c r="M22" s="5" t="str">
        <f t="shared" si="3"/>
        <v xml:space="preserve">  </v>
      </c>
      <c r="N22" s="128"/>
      <c r="O22" s="129"/>
      <c r="P22" s="48"/>
      <c r="Q22" s="48"/>
    </row>
    <row r="23" spans="2:17" ht="12.75" customHeight="1" x14ac:dyDescent="0.2">
      <c r="B23" s="28">
        <f t="shared" si="4"/>
        <v>45668</v>
      </c>
      <c r="C23" s="29">
        <f t="shared" si="0"/>
        <v>45668</v>
      </c>
      <c r="D23" s="30"/>
      <c r="E23" s="31"/>
      <c r="F23" s="32"/>
      <c r="G23" s="32"/>
      <c r="H23" s="32"/>
      <c r="I23" s="33">
        <f t="shared" si="1"/>
        <v>0</v>
      </c>
      <c r="J23" s="34"/>
      <c r="K23" s="35">
        <f t="shared" si="5"/>
        <v>0</v>
      </c>
      <c r="L23" s="36">
        <f t="shared" si="2"/>
        <v>0</v>
      </c>
      <c r="M23" s="5" t="str">
        <f t="shared" si="3"/>
        <v xml:space="preserve"> </v>
      </c>
      <c r="N23" s="86" t="s">
        <v>37</v>
      </c>
      <c r="O23" s="87"/>
    </row>
    <row r="24" spans="2:17" ht="12.75" customHeight="1" x14ac:dyDescent="0.2">
      <c r="B24" s="28">
        <f t="shared" si="4"/>
        <v>45669</v>
      </c>
      <c r="C24" s="29">
        <f t="shared" si="0"/>
        <v>45669</v>
      </c>
      <c r="D24" s="30"/>
      <c r="E24" s="31"/>
      <c r="F24" s="32"/>
      <c r="G24" s="32"/>
      <c r="H24" s="32"/>
      <c r="I24" s="33">
        <f t="shared" si="1"/>
        <v>0</v>
      </c>
      <c r="J24" s="34"/>
      <c r="K24" s="35">
        <f t="shared" si="5"/>
        <v>0</v>
      </c>
      <c r="L24" s="36">
        <f t="shared" si="2"/>
        <v>0</v>
      </c>
      <c r="M24" s="5" t="str">
        <f t="shared" si="3"/>
        <v xml:space="preserve"> </v>
      </c>
      <c r="N24" s="50" t="s">
        <v>30</v>
      </c>
      <c r="O24" s="51"/>
    </row>
    <row r="25" spans="2:17" ht="12.75" customHeight="1" x14ac:dyDescent="0.2">
      <c r="B25" s="28">
        <f t="shared" si="4"/>
        <v>45670</v>
      </c>
      <c r="C25" s="29">
        <f t="shared" si="0"/>
        <v>45670</v>
      </c>
      <c r="D25" s="30"/>
      <c r="E25" s="31"/>
      <c r="F25" s="32"/>
      <c r="G25" s="32"/>
      <c r="H25" s="32"/>
      <c r="I25" s="33">
        <f t="shared" si="1"/>
        <v>0</v>
      </c>
      <c r="J25" s="34"/>
      <c r="K25" s="35">
        <f t="shared" si="5"/>
        <v>0</v>
      </c>
      <c r="L25" s="36">
        <f t="shared" si="2"/>
        <v>0</v>
      </c>
      <c r="M25" s="5" t="str">
        <f t="shared" si="3"/>
        <v xml:space="preserve">  </v>
      </c>
      <c r="N25" s="50" t="s">
        <v>31</v>
      </c>
      <c r="O25" s="51"/>
    </row>
    <row r="26" spans="2:17" ht="12.75" customHeight="1" x14ac:dyDescent="0.2">
      <c r="B26" s="28">
        <f t="shared" si="4"/>
        <v>45671</v>
      </c>
      <c r="C26" s="29">
        <f t="shared" si="0"/>
        <v>45671</v>
      </c>
      <c r="D26" s="30"/>
      <c r="E26" s="31"/>
      <c r="F26" s="32"/>
      <c r="G26" s="32"/>
      <c r="H26" s="32"/>
      <c r="I26" s="33">
        <f t="shared" si="1"/>
        <v>0</v>
      </c>
      <c r="J26" s="34"/>
      <c r="K26" s="35">
        <f t="shared" si="5"/>
        <v>0</v>
      </c>
      <c r="L26" s="36">
        <f t="shared" si="2"/>
        <v>0</v>
      </c>
      <c r="M26" s="5" t="str">
        <f t="shared" si="3"/>
        <v xml:space="preserve">  </v>
      </c>
      <c r="N26" s="50" t="s">
        <v>32</v>
      </c>
      <c r="O26" s="51"/>
    </row>
    <row r="27" spans="2:17" ht="12.75" customHeight="1" x14ac:dyDescent="0.2">
      <c r="B27" s="28">
        <f t="shared" si="4"/>
        <v>45672</v>
      </c>
      <c r="C27" s="29">
        <f t="shared" si="0"/>
        <v>45672</v>
      </c>
      <c r="D27" s="30"/>
      <c r="E27" s="31"/>
      <c r="F27" s="32"/>
      <c r="G27" s="32"/>
      <c r="H27" s="32"/>
      <c r="I27" s="33">
        <f t="shared" si="1"/>
        <v>0</v>
      </c>
      <c r="J27" s="34"/>
      <c r="K27" s="35">
        <f t="shared" si="5"/>
        <v>0</v>
      </c>
      <c r="L27" s="36">
        <f t="shared" si="2"/>
        <v>0</v>
      </c>
      <c r="M27" s="5" t="str">
        <f t="shared" si="3"/>
        <v xml:space="preserve">  </v>
      </c>
      <c r="N27" s="82" t="s">
        <v>33</v>
      </c>
      <c r="O27" s="83"/>
    </row>
    <row r="28" spans="2:17" ht="12.75" customHeight="1" x14ac:dyDescent="0.2">
      <c r="B28" s="28">
        <f t="shared" si="4"/>
        <v>45673</v>
      </c>
      <c r="C28" s="29">
        <f t="shared" si="0"/>
        <v>45673</v>
      </c>
      <c r="D28" s="30"/>
      <c r="E28" s="31"/>
      <c r="F28" s="32"/>
      <c r="G28" s="32"/>
      <c r="H28" s="32"/>
      <c r="I28" s="33">
        <f t="shared" si="1"/>
        <v>0</v>
      </c>
      <c r="J28" s="34"/>
      <c r="K28" s="35">
        <f t="shared" si="5"/>
        <v>0</v>
      </c>
      <c r="L28" s="36">
        <f t="shared" si="2"/>
        <v>0</v>
      </c>
      <c r="M28" s="5" t="str">
        <f t="shared" si="3"/>
        <v xml:space="preserve">  </v>
      </c>
      <c r="N28" s="82"/>
      <c r="O28" s="83"/>
    </row>
    <row r="29" spans="2:17" ht="12.75" customHeight="1" x14ac:dyDescent="0.2">
      <c r="B29" s="28">
        <f t="shared" si="4"/>
        <v>45674</v>
      </c>
      <c r="C29" s="29">
        <f t="shared" si="0"/>
        <v>45674</v>
      </c>
      <c r="D29" s="30"/>
      <c r="E29" s="31"/>
      <c r="F29" s="32"/>
      <c r="G29" s="32"/>
      <c r="H29" s="32"/>
      <c r="I29" s="33">
        <f t="shared" si="1"/>
        <v>0</v>
      </c>
      <c r="J29" s="34"/>
      <c r="K29" s="35">
        <f t="shared" si="5"/>
        <v>0</v>
      </c>
      <c r="L29" s="36">
        <f t="shared" si="2"/>
        <v>0</v>
      </c>
      <c r="M29" s="5" t="str">
        <f t="shared" si="3"/>
        <v xml:space="preserve">  </v>
      </c>
      <c r="N29" s="86" t="s">
        <v>58</v>
      </c>
      <c r="O29" s="110"/>
    </row>
    <row r="30" spans="2:17" ht="12.75" customHeight="1" x14ac:dyDescent="0.2">
      <c r="B30" s="28">
        <f t="shared" si="4"/>
        <v>45675</v>
      </c>
      <c r="C30" s="29">
        <f t="shared" si="0"/>
        <v>45675</v>
      </c>
      <c r="D30" s="30"/>
      <c r="E30" s="31"/>
      <c r="F30" s="32"/>
      <c r="G30" s="32"/>
      <c r="H30" s="32"/>
      <c r="I30" s="33">
        <f t="shared" si="1"/>
        <v>0</v>
      </c>
      <c r="J30" s="34"/>
      <c r="K30" s="35">
        <f t="shared" si="5"/>
        <v>0</v>
      </c>
      <c r="L30" s="36">
        <f t="shared" si="2"/>
        <v>0</v>
      </c>
      <c r="M30" s="5" t="str">
        <f t="shared" si="3"/>
        <v xml:space="preserve"> </v>
      </c>
      <c r="N30" s="82" t="s">
        <v>34</v>
      </c>
      <c r="O30" s="110"/>
    </row>
    <row r="31" spans="2:17" ht="12.75" customHeight="1" x14ac:dyDescent="0.2">
      <c r="B31" s="28">
        <f t="shared" si="4"/>
        <v>45676</v>
      </c>
      <c r="C31" s="29">
        <f t="shared" si="0"/>
        <v>45676</v>
      </c>
      <c r="D31" s="30"/>
      <c r="E31" s="31"/>
      <c r="F31" s="32"/>
      <c r="G31" s="32"/>
      <c r="H31" s="32"/>
      <c r="I31" s="33">
        <f t="shared" si="1"/>
        <v>0</v>
      </c>
      <c r="J31" s="34"/>
      <c r="K31" s="35">
        <f t="shared" si="5"/>
        <v>0</v>
      </c>
      <c r="L31" s="36">
        <f t="shared" si="2"/>
        <v>0</v>
      </c>
      <c r="M31" s="5" t="str">
        <f t="shared" si="3"/>
        <v xml:space="preserve"> </v>
      </c>
      <c r="N31" s="82" t="s">
        <v>61</v>
      </c>
      <c r="O31" s="110"/>
    </row>
    <row r="32" spans="2:17" ht="12.75" customHeight="1" x14ac:dyDescent="0.2">
      <c r="B32" s="28">
        <f t="shared" si="4"/>
        <v>45677</v>
      </c>
      <c r="C32" s="29">
        <f t="shared" si="0"/>
        <v>45677</v>
      </c>
      <c r="D32" s="30"/>
      <c r="E32" s="31"/>
      <c r="F32" s="32"/>
      <c r="G32" s="32"/>
      <c r="H32" s="32"/>
      <c r="I32" s="33">
        <f t="shared" si="1"/>
        <v>0</v>
      </c>
      <c r="J32" s="34"/>
      <c r="K32" s="35">
        <f t="shared" si="5"/>
        <v>0</v>
      </c>
      <c r="L32" s="36">
        <f t="shared" si="2"/>
        <v>0</v>
      </c>
      <c r="M32" s="5" t="str">
        <f t="shared" si="3"/>
        <v xml:space="preserve">  </v>
      </c>
      <c r="N32" s="82" t="s">
        <v>62</v>
      </c>
      <c r="O32" s="110"/>
    </row>
    <row r="33" spans="2:16" ht="12.75" customHeight="1" x14ac:dyDescent="0.2">
      <c r="B33" s="28">
        <f t="shared" si="4"/>
        <v>45678</v>
      </c>
      <c r="C33" s="29">
        <f t="shared" si="0"/>
        <v>45678</v>
      </c>
      <c r="D33" s="30"/>
      <c r="E33" s="31"/>
      <c r="F33" s="32"/>
      <c r="G33" s="32"/>
      <c r="H33" s="32"/>
      <c r="I33" s="33">
        <f t="shared" si="1"/>
        <v>0</v>
      </c>
      <c r="J33" s="34"/>
      <c r="K33" s="35">
        <f t="shared" si="5"/>
        <v>0</v>
      </c>
      <c r="L33" s="36">
        <f t="shared" si="2"/>
        <v>0</v>
      </c>
      <c r="M33" s="5" t="str">
        <f t="shared" si="3"/>
        <v xml:space="preserve">  </v>
      </c>
      <c r="N33" s="82" t="s">
        <v>59</v>
      </c>
      <c r="O33" s="110"/>
    </row>
    <row r="34" spans="2:16" ht="12.75" customHeight="1" x14ac:dyDescent="0.2">
      <c r="B34" s="28">
        <f t="shared" si="4"/>
        <v>45679</v>
      </c>
      <c r="C34" s="29">
        <f t="shared" si="0"/>
        <v>45679</v>
      </c>
      <c r="D34" s="30"/>
      <c r="E34" s="31"/>
      <c r="F34" s="32"/>
      <c r="G34" s="32"/>
      <c r="H34" s="32"/>
      <c r="I34" s="33">
        <f t="shared" si="1"/>
        <v>0</v>
      </c>
      <c r="J34" s="34"/>
      <c r="K34" s="35">
        <f t="shared" si="5"/>
        <v>0</v>
      </c>
      <c r="L34" s="36">
        <f t="shared" si="2"/>
        <v>0</v>
      </c>
      <c r="M34" s="5" t="str">
        <f t="shared" si="3"/>
        <v xml:space="preserve">  </v>
      </c>
      <c r="N34" s="82" t="s">
        <v>60</v>
      </c>
      <c r="O34" s="110"/>
    </row>
    <row r="35" spans="2:16" ht="12.75" customHeight="1" x14ac:dyDescent="0.2">
      <c r="B35" s="28">
        <f t="shared" si="4"/>
        <v>45680</v>
      </c>
      <c r="C35" s="29">
        <f t="shared" si="0"/>
        <v>45680</v>
      </c>
      <c r="D35" s="30"/>
      <c r="E35" s="31"/>
      <c r="F35" s="32"/>
      <c r="G35" s="32"/>
      <c r="H35" s="32"/>
      <c r="I35" s="33">
        <f t="shared" si="1"/>
        <v>0</v>
      </c>
      <c r="J35" s="34"/>
      <c r="K35" s="35">
        <f t="shared" si="5"/>
        <v>0</v>
      </c>
      <c r="L35" s="36">
        <f t="shared" si="2"/>
        <v>0</v>
      </c>
      <c r="M35" s="52" t="str">
        <f t="shared" si="3"/>
        <v xml:space="preserve">  </v>
      </c>
      <c r="N35" s="53" t="s">
        <v>63</v>
      </c>
      <c r="O35" s="54"/>
    </row>
    <row r="36" spans="2:16" ht="12.75" customHeight="1" x14ac:dyDescent="0.2">
      <c r="B36" s="28">
        <f t="shared" si="4"/>
        <v>45681</v>
      </c>
      <c r="C36" s="29">
        <f t="shared" si="0"/>
        <v>45681</v>
      </c>
      <c r="D36" s="30"/>
      <c r="E36" s="31"/>
      <c r="F36" s="32"/>
      <c r="G36" s="32"/>
      <c r="H36" s="32"/>
      <c r="I36" s="33">
        <f t="shared" si="1"/>
        <v>0</v>
      </c>
      <c r="J36" s="34"/>
      <c r="K36" s="35">
        <f t="shared" si="5"/>
        <v>0</v>
      </c>
      <c r="L36" s="36">
        <f t="shared" si="2"/>
        <v>0</v>
      </c>
      <c r="M36" s="52" t="str">
        <f t="shared" si="3"/>
        <v xml:space="preserve">  </v>
      </c>
      <c r="N36" s="111" t="s">
        <v>64</v>
      </c>
      <c r="O36" s="112"/>
    </row>
    <row r="37" spans="2:16" ht="12.75" customHeight="1" x14ac:dyDescent="0.2">
      <c r="B37" s="28">
        <f t="shared" si="4"/>
        <v>45682</v>
      </c>
      <c r="C37" s="29">
        <f t="shared" si="0"/>
        <v>45682</v>
      </c>
      <c r="D37" s="30"/>
      <c r="E37" s="31"/>
      <c r="F37" s="32"/>
      <c r="G37" s="32"/>
      <c r="H37" s="32"/>
      <c r="I37" s="33">
        <f t="shared" si="1"/>
        <v>0</v>
      </c>
      <c r="J37" s="34"/>
      <c r="K37" s="35">
        <f t="shared" si="5"/>
        <v>0</v>
      </c>
      <c r="L37" s="36">
        <f t="shared" si="2"/>
        <v>0</v>
      </c>
      <c r="M37" s="5" t="str">
        <f t="shared" si="3"/>
        <v xml:space="preserve"> </v>
      </c>
      <c r="N37" s="82" t="s">
        <v>57</v>
      </c>
      <c r="O37" s="110"/>
    </row>
    <row r="38" spans="2:16" ht="12.75" customHeight="1" x14ac:dyDescent="0.2">
      <c r="B38" s="28">
        <f t="shared" si="4"/>
        <v>45683</v>
      </c>
      <c r="C38" s="29">
        <f t="shared" si="0"/>
        <v>45683</v>
      </c>
      <c r="D38" s="30"/>
      <c r="E38" s="31"/>
      <c r="F38" s="32"/>
      <c r="G38" s="32"/>
      <c r="H38" s="32"/>
      <c r="I38" s="33">
        <f t="shared" si="1"/>
        <v>0</v>
      </c>
      <c r="J38" s="34"/>
      <c r="K38" s="35">
        <f t="shared" si="5"/>
        <v>0</v>
      </c>
      <c r="L38" s="36">
        <f t="shared" si="2"/>
        <v>0</v>
      </c>
      <c r="M38" s="5" t="str">
        <f t="shared" si="3"/>
        <v xml:space="preserve"> </v>
      </c>
      <c r="N38" s="82" t="s">
        <v>35</v>
      </c>
      <c r="O38" s="83"/>
    </row>
    <row r="39" spans="2:16" ht="12.75" customHeight="1" x14ac:dyDescent="0.2">
      <c r="B39" s="28">
        <f t="shared" si="4"/>
        <v>45684</v>
      </c>
      <c r="C39" s="29">
        <f t="shared" si="0"/>
        <v>45684</v>
      </c>
      <c r="D39" s="30"/>
      <c r="E39" s="31"/>
      <c r="F39" s="32"/>
      <c r="G39" s="32"/>
      <c r="H39" s="32"/>
      <c r="I39" s="33">
        <f t="shared" si="1"/>
        <v>0</v>
      </c>
      <c r="J39" s="34"/>
      <c r="K39" s="35">
        <f t="shared" si="5"/>
        <v>0</v>
      </c>
      <c r="L39" s="36">
        <f t="shared" si="2"/>
        <v>0</v>
      </c>
      <c r="M39" s="5" t="str">
        <f t="shared" si="3"/>
        <v xml:space="preserve">  </v>
      </c>
      <c r="N39" s="50" t="s">
        <v>36</v>
      </c>
      <c r="O39" s="51"/>
    </row>
    <row r="40" spans="2:16" ht="12.75" customHeight="1" x14ac:dyDescent="0.2">
      <c r="B40" s="28">
        <f t="shared" si="4"/>
        <v>45685</v>
      </c>
      <c r="C40" s="29">
        <f t="shared" si="0"/>
        <v>45685</v>
      </c>
      <c r="D40" s="30"/>
      <c r="E40" s="31"/>
      <c r="F40" s="32"/>
      <c r="G40" s="32"/>
      <c r="H40" s="32"/>
      <c r="I40" s="33">
        <f t="shared" si="1"/>
        <v>0</v>
      </c>
      <c r="J40" s="34"/>
      <c r="K40" s="35">
        <f t="shared" si="5"/>
        <v>0</v>
      </c>
      <c r="L40" s="36">
        <f t="shared" si="2"/>
        <v>0</v>
      </c>
      <c r="M40" s="5" t="str">
        <f t="shared" si="3"/>
        <v xml:space="preserve">  </v>
      </c>
      <c r="N40" s="82"/>
      <c r="O40" s="110"/>
      <c r="P40" s="55"/>
    </row>
    <row r="41" spans="2:16" ht="12.75" customHeight="1" x14ac:dyDescent="0.2">
      <c r="B41" s="28">
        <f t="shared" si="4"/>
        <v>45686</v>
      </c>
      <c r="C41" s="29">
        <f t="shared" si="0"/>
        <v>45686</v>
      </c>
      <c r="D41" s="30"/>
      <c r="E41" s="31"/>
      <c r="F41" s="32"/>
      <c r="G41" s="32"/>
      <c r="H41" s="32"/>
      <c r="I41" s="33">
        <f t="shared" si="1"/>
        <v>0</v>
      </c>
      <c r="J41" s="34"/>
      <c r="K41" s="35">
        <f t="shared" si="5"/>
        <v>0</v>
      </c>
      <c r="L41" s="36">
        <f t="shared" si="2"/>
        <v>0</v>
      </c>
      <c r="M41" s="5" t="str">
        <f t="shared" si="3"/>
        <v xml:space="preserve">  </v>
      </c>
      <c r="N41" s="86" t="s">
        <v>38</v>
      </c>
      <c r="O41" s="87"/>
    </row>
    <row r="42" spans="2:16" ht="12.75" customHeight="1" x14ac:dyDescent="0.2">
      <c r="B42" s="28">
        <f t="shared" si="4"/>
        <v>45687</v>
      </c>
      <c r="C42" s="29">
        <f t="shared" si="0"/>
        <v>45687</v>
      </c>
      <c r="D42" s="30"/>
      <c r="E42" s="31"/>
      <c r="F42" s="32"/>
      <c r="G42" s="32"/>
      <c r="H42" s="32"/>
      <c r="I42" s="33">
        <f t="shared" si="1"/>
        <v>0</v>
      </c>
      <c r="J42" s="34"/>
      <c r="K42" s="35">
        <f t="shared" si="5"/>
        <v>0</v>
      </c>
      <c r="L42" s="36">
        <f t="shared" si="2"/>
        <v>0</v>
      </c>
      <c r="M42" s="5" t="str">
        <f t="shared" si="3"/>
        <v xml:space="preserve">  </v>
      </c>
      <c r="N42" s="82" t="s">
        <v>39</v>
      </c>
      <c r="O42" s="83"/>
    </row>
    <row r="43" spans="2:16" ht="12.75" customHeight="1" thickBot="1" x14ac:dyDescent="0.25">
      <c r="B43" s="56">
        <f>B42+1</f>
        <v>45688</v>
      </c>
      <c r="C43" s="57">
        <f t="shared" si="0"/>
        <v>45688</v>
      </c>
      <c r="D43" s="58"/>
      <c r="E43" s="59"/>
      <c r="F43" s="60"/>
      <c r="G43" s="60"/>
      <c r="H43" s="60"/>
      <c r="I43" s="61">
        <f t="shared" si="1"/>
        <v>0</v>
      </c>
      <c r="J43" s="62"/>
      <c r="K43" s="61">
        <f t="shared" si="5"/>
        <v>0</v>
      </c>
      <c r="L43" s="63">
        <f t="shared" si="2"/>
        <v>0</v>
      </c>
      <c r="M43" s="5" t="str">
        <f t="shared" si="3"/>
        <v xml:space="preserve">  </v>
      </c>
      <c r="N43" s="82" t="s">
        <v>47</v>
      </c>
      <c r="O43" s="83"/>
    </row>
    <row r="44" spans="2:16" ht="12.75" customHeight="1" thickBot="1" x14ac:dyDescent="0.25">
      <c r="B44" s="10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84"/>
      <c r="O44" s="85"/>
    </row>
    <row r="45" spans="2:16" ht="16.5" customHeight="1" x14ac:dyDescent="0.25">
      <c r="B45" s="10"/>
      <c r="C45" s="5"/>
      <c r="D45" s="5"/>
      <c r="E45" s="5"/>
      <c r="F45" s="5"/>
      <c r="G45" s="5"/>
      <c r="H45" s="5"/>
      <c r="I45" s="5"/>
      <c r="J45" s="90" t="s">
        <v>26</v>
      </c>
      <c r="K45" s="92"/>
      <c r="L45" s="66">
        <f>SUM(L12:L43)</f>
        <v>0</v>
      </c>
      <c r="M45" s="5"/>
      <c r="N45" s="88" t="s">
        <v>40</v>
      </c>
      <c r="O45" s="89"/>
    </row>
    <row r="46" spans="2:16" ht="16.5" customHeight="1" x14ac:dyDescent="0.25">
      <c r="B46" s="10"/>
      <c r="C46" s="5"/>
      <c r="D46" s="5"/>
      <c r="E46" s="5"/>
      <c r="F46" s="5"/>
      <c r="G46" s="5"/>
      <c r="H46" s="5"/>
      <c r="I46" s="5"/>
      <c r="J46" s="93" t="s">
        <v>27</v>
      </c>
      <c r="K46" s="95"/>
      <c r="L46" s="67">
        <f>COUNTIF(M13:M43,"??")*$G$6/5</f>
        <v>193.2</v>
      </c>
      <c r="M46" s="5"/>
      <c r="N46" s="82" t="s">
        <v>41</v>
      </c>
      <c r="O46" s="83"/>
    </row>
    <row r="47" spans="2:16" ht="16.5" customHeight="1" thickBot="1" x14ac:dyDescent="0.3">
      <c r="B47" s="68"/>
      <c r="C47" s="69"/>
      <c r="D47" s="69"/>
      <c r="E47" s="69"/>
      <c r="F47" s="69"/>
      <c r="G47" s="69"/>
      <c r="H47" s="69"/>
      <c r="I47" s="69"/>
      <c r="J47" s="96" t="s">
        <v>28</v>
      </c>
      <c r="K47" s="98"/>
      <c r="L47" s="70">
        <f>L45-L46</f>
        <v>-193.2</v>
      </c>
      <c r="M47" s="69"/>
      <c r="N47" s="151" t="s">
        <v>42</v>
      </c>
      <c r="O47" s="152"/>
    </row>
    <row r="49" spans="2:15" s="71" customFormat="1" ht="37.5" customHeight="1" thickBot="1" x14ac:dyDescent="0.25">
      <c r="B49" s="148" t="s">
        <v>49</v>
      </c>
      <c r="C49" s="149"/>
      <c r="D49" s="149"/>
      <c r="E49" s="150"/>
      <c r="F49" s="145"/>
      <c r="G49" s="146"/>
      <c r="H49" s="146"/>
      <c r="I49" s="147"/>
      <c r="J49" s="1"/>
      <c r="K49" s="142" t="s">
        <v>50</v>
      </c>
      <c r="L49" s="143"/>
      <c r="M49" s="143"/>
      <c r="N49" s="144"/>
      <c r="O49" s="144"/>
    </row>
  </sheetData>
  <mergeCells count="55">
    <mergeCell ref="K49:M49"/>
    <mergeCell ref="N49:O49"/>
    <mergeCell ref="F49:I49"/>
    <mergeCell ref="B49:E49"/>
    <mergeCell ref="N32:O32"/>
    <mergeCell ref="N37:O37"/>
    <mergeCell ref="N43:O43"/>
    <mergeCell ref="N38:O38"/>
    <mergeCell ref="N34:O34"/>
    <mergeCell ref="J47:K47"/>
    <mergeCell ref="J46:K46"/>
    <mergeCell ref="N47:O47"/>
    <mergeCell ref="B2:O2"/>
    <mergeCell ref="N10:N11"/>
    <mergeCell ref="O10:O11"/>
    <mergeCell ref="B10:D11"/>
    <mergeCell ref="N21:O22"/>
    <mergeCell ref="B12:D12"/>
    <mergeCell ref="J10:J11"/>
    <mergeCell ref="L10:L11"/>
    <mergeCell ref="E10:E11"/>
    <mergeCell ref="F10:F11"/>
    <mergeCell ref="G10:G11"/>
    <mergeCell ref="H10:H11"/>
    <mergeCell ref="I10:I11"/>
    <mergeCell ref="G8:I8"/>
    <mergeCell ref="K10:K11"/>
    <mergeCell ref="J4:K4"/>
    <mergeCell ref="J5:K5"/>
    <mergeCell ref="G7:I7"/>
    <mergeCell ref="J45:K45"/>
    <mergeCell ref="L4:N4"/>
    <mergeCell ref="L5:N5"/>
    <mergeCell ref="G4:I4"/>
    <mergeCell ref="G6:I6"/>
    <mergeCell ref="G5:I5"/>
    <mergeCell ref="N40:O40"/>
    <mergeCell ref="N29:O29"/>
    <mergeCell ref="N30:O30"/>
    <mergeCell ref="N33:O33"/>
    <mergeCell ref="N23:O23"/>
    <mergeCell ref="N28:O28"/>
    <mergeCell ref="N36:O36"/>
    <mergeCell ref="N31:O31"/>
    <mergeCell ref="B4:F4"/>
    <mergeCell ref="B5:F5"/>
    <mergeCell ref="B6:F6"/>
    <mergeCell ref="B7:F7"/>
    <mergeCell ref="B8:F8"/>
    <mergeCell ref="N27:O27"/>
    <mergeCell ref="N44:O44"/>
    <mergeCell ref="N41:O41"/>
    <mergeCell ref="N45:O45"/>
    <mergeCell ref="N46:O46"/>
    <mergeCell ref="N42:O42"/>
  </mergeCells>
  <conditionalFormatting sqref="E13:H43 J13:J43">
    <cfRule type="expression" dxfId="23" priority="2" stopIfTrue="1">
      <formula>($M13=" ")</formula>
    </cfRule>
  </conditionalFormatting>
  <conditionalFormatting sqref="L47">
    <cfRule type="expression" dxfId="22" priority="1" stopIfTrue="1">
      <formula>($L$47&lt;0)</formula>
    </cfRule>
  </conditionalFormatting>
  <dataValidations count="1">
    <dataValidation type="list" allowBlank="1" showInputMessage="1" showErrorMessage="1" sqref="J13:J43" xr:uid="{7559B2C0-F6F0-4E36-903D-9767DE0BDB38}">
      <formula1>$N$13:$N$19</formula1>
    </dataValidation>
  </dataValidations>
  <pageMargins left="0.70866141732283472" right="0.70866141732283472" top="0.78740157480314965" bottom="0.78740157480314965" header="0.31496062992125984" footer="0.31496062992125984"/>
  <pageSetup paperSize="9" scale="69" orientation="landscape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20FF83-0AF4-4946-8F72-87E00BAC0E25}">
  <sheetPr>
    <pageSetUpPr fitToPage="1"/>
  </sheetPr>
  <dimension ref="B1:Q49"/>
  <sheetViews>
    <sheetView zoomScale="85" zoomScaleNormal="85" workbookViewId="0">
      <selection sqref="A1:XFD1048576"/>
    </sheetView>
  </sheetViews>
  <sheetFormatPr baseColWidth="10" defaultColWidth="10.85546875" defaultRowHeight="12.75" x14ac:dyDescent="0.2"/>
  <cols>
    <col min="1" max="1" width="3.42578125" style="1" customWidth="1"/>
    <col min="2" max="2" width="3.7109375" style="1" customWidth="1"/>
    <col min="3" max="3" width="6.28515625" style="1" customWidth="1"/>
    <col min="4" max="4" width="2.28515625" style="1" customWidth="1"/>
    <col min="5" max="12" width="12" style="1" customWidth="1"/>
    <col min="13" max="13" width="3" style="1" customWidth="1"/>
    <col min="14" max="14" width="48.140625" style="1" customWidth="1"/>
    <col min="15" max="15" width="27.85546875" style="1" customWidth="1"/>
    <col min="16" max="16384" width="10.85546875" style="1"/>
  </cols>
  <sheetData>
    <row r="1" spans="2:15" ht="13.5" thickBot="1" x14ac:dyDescent="0.25"/>
    <row r="2" spans="2:15" ht="27" thickBot="1" x14ac:dyDescent="0.45">
      <c r="B2" s="113" t="s">
        <v>0</v>
      </c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5"/>
    </row>
    <row r="3" spans="2:15" ht="16.5" thickBot="1" x14ac:dyDescent="0.3">
      <c r="B3" s="2"/>
      <c r="C3" s="3"/>
      <c r="D3" s="3"/>
      <c r="E3" s="3"/>
      <c r="F3" s="4"/>
      <c r="G3" s="4"/>
      <c r="H3" s="4"/>
      <c r="I3" s="5"/>
      <c r="J3" s="5"/>
      <c r="K3" s="5"/>
      <c r="L3" s="5"/>
      <c r="M3" s="5"/>
      <c r="N3" s="5"/>
      <c r="O3" s="8"/>
    </row>
    <row r="4" spans="2:15" ht="15.75" x14ac:dyDescent="0.25">
      <c r="B4" s="90" t="s">
        <v>5</v>
      </c>
      <c r="C4" s="91"/>
      <c r="D4" s="91"/>
      <c r="E4" s="91"/>
      <c r="F4" s="92"/>
      <c r="G4" s="109" t="str">
        <f>Januar!$G$4</f>
        <v>Name Betrieb</v>
      </c>
      <c r="H4" s="104"/>
      <c r="I4" s="105"/>
      <c r="J4" s="90" t="s">
        <v>52</v>
      </c>
      <c r="K4" s="92"/>
      <c r="L4" s="104" t="str">
        <f>Januar!$L$4</f>
        <v>Strasse</v>
      </c>
      <c r="M4" s="104"/>
      <c r="N4" s="105"/>
      <c r="O4" s="8"/>
    </row>
    <row r="5" spans="2:15" ht="16.5" thickBot="1" x14ac:dyDescent="0.3">
      <c r="B5" s="93" t="s">
        <v>1</v>
      </c>
      <c r="C5" s="94"/>
      <c r="D5" s="94"/>
      <c r="E5" s="94"/>
      <c r="F5" s="95"/>
      <c r="G5" s="101" t="str">
        <f>Januar!$G$5</f>
        <v>Vorname Nachname</v>
      </c>
      <c r="H5" s="102"/>
      <c r="I5" s="103"/>
      <c r="J5" s="99" t="s">
        <v>53</v>
      </c>
      <c r="K5" s="100"/>
      <c r="L5" s="106" t="str">
        <f>Januar!$L$5</f>
        <v>Postleitzahl, Ort</v>
      </c>
      <c r="M5" s="107"/>
      <c r="N5" s="108"/>
      <c r="O5" s="8"/>
    </row>
    <row r="6" spans="2:15" ht="15.75" x14ac:dyDescent="0.25">
      <c r="B6" s="93" t="s">
        <v>25</v>
      </c>
      <c r="C6" s="94"/>
      <c r="D6" s="94"/>
      <c r="E6" s="94"/>
      <c r="F6" s="95"/>
      <c r="G6" s="101">
        <f>Januar!$G$6</f>
        <v>42</v>
      </c>
      <c r="H6" s="102"/>
      <c r="I6" s="103"/>
      <c r="J6" s="5"/>
      <c r="K6" s="5"/>
      <c r="L6" s="5"/>
      <c r="M6" s="9"/>
      <c r="N6" s="9"/>
      <c r="O6" s="8"/>
    </row>
    <row r="7" spans="2:15" ht="15.75" x14ac:dyDescent="0.25">
      <c r="B7" s="93" t="s">
        <v>3</v>
      </c>
      <c r="C7" s="94"/>
      <c r="D7" s="94"/>
      <c r="E7" s="94"/>
      <c r="F7" s="95"/>
      <c r="G7" s="101">
        <f>Januar!$G$7</f>
        <v>2025</v>
      </c>
      <c r="H7" s="102"/>
      <c r="I7" s="103"/>
      <c r="J7" s="5"/>
      <c r="K7" s="5"/>
      <c r="L7" s="5"/>
      <c r="M7" s="5"/>
      <c r="N7" s="5"/>
      <c r="O7" s="8"/>
    </row>
    <row r="8" spans="2:15" ht="16.5" thickBot="1" x14ac:dyDescent="0.3">
      <c r="B8" s="96" t="s">
        <v>4</v>
      </c>
      <c r="C8" s="97"/>
      <c r="D8" s="97"/>
      <c r="E8" s="97"/>
      <c r="F8" s="98"/>
      <c r="G8" s="139">
        <f>DATE(G7,10,1)</f>
        <v>45931</v>
      </c>
      <c r="H8" s="140"/>
      <c r="I8" s="141"/>
      <c r="J8" s="5"/>
      <c r="K8" s="5"/>
      <c r="L8" s="5"/>
      <c r="M8" s="5"/>
      <c r="N8" s="5"/>
      <c r="O8" s="8"/>
    </row>
    <row r="9" spans="2:15" ht="13.5" thickBot="1" x14ac:dyDescent="0.25">
      <c r="B9" s="10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8"/>
    </row>
    <row r="10" spans="2:15" ht="49.5" customHeight="1" x14ac:dyDescent="0.2">
      <c r="B10" s="120" t="s">
        <v>6</v>
      </c>
      <c r="C10" s="121"/>
      <c r="D10" s="122"/>
      <c r="E10" s="137" t="s">
        <v>14</v>
      </c>
      <c r="F10" s="133" t="s">
        <v>15</v>
      </c>
      <c r="G10" s="133" t="s">
        <v>7</v>
      </c>
      <c r="H10" s="133" t="s">
        <v>8</v>
      </c>
      <c r="I10" s="133" t="s">
        <v>9</v>
      </c>
      <c r="J10" s="133" t="s">
        <v>16</v>
      </c>
      <c r="K10" s="133" t="s">
        <v>17</v>
      </c>
      <c r="L10" s="135" t="s">
        <v>18</v>
      </c>
      <c r="M10" s="5"/>
      <c r="N10" s="116" t="s">
        <v>10</v>
      </c>
      <c r="O10" s="118" t="s">
        <v>11</v>
      </c>
    </row>
    <row r="11" spans="2:15" s="11" customFormat="1" ht="16.5" customHeight="1" thickBot="1" x14ac:dyDescent="0.25">
      <c r="B11" s="123"/>
      <c r="C11" s="124"/>
      <c r="D11" s="125"/>
      <c r="E11" s="138"/>
      <c r="F11" s="134"/>
      <c r="G11" s="134"/>
      <c r="H11" s="134"/>
      <c r="I11" s="134"/>
      <c r="J11" s="134"/>
      <c r="K11" s="134"/>
      <c r="L11" s="136"/>
      <c r="M11" s="12"/>
      <c r="N11" s="117"/>
      <c r="O11" s="119"/>
    </row>
    <row r="12" spans="2:15" s="11" customFormat="1" ht="27" customHeight="1" thickBot="1" x14ac:dyDescent="0.3">
      <c r="B12" s="130" t="s">
        <v>51</v>
      </c>
      <c r="C12" s="131"/>
      <c r="D12" s="132"/>
      <c r="E12" s="13"/>
      <c r="F12" s="14"/>
      <c r="G12" s="14"/>
      <c r="H12" s="14"/>
      <c r="I12" s="14"/>
      <c r="J12" s="14"/>
      <c r="K12" s="14"/>
      <c r="L12" s="15">
        <f>September!L47</f>
        <v>-1638.0000000000002</v>
      </c>
      <c r="M12" s="12"/>
      <c r="N12" s="16"/>
      <c r="O12" s="17"/>
    </row>
    <row r="13" spans="2:15" x14ac:dyDescent="0.2">
      <c r="B13" s="18">
        <f>G8</f>
        <v>45931</v>
      </c>
      <c r="C13" s="19">
        <f>B13</f>
        <v>45931</v>
      </c>
      <c r="D13" s="20"/>
      <c r="E13" s="21"/>
      <c r="F13" s="22"/>
      <c r="G13" s="22"/>
      <c r="H13" s="22"/>
      <c r="I13" s="23">
        <f>ROUND(20*24*(F13-E13-(H13-G13)),0)/20</f>
        <v>0</v>
      </c>
      <c r="J13" s="24"/>
      <c r="K13" s="23">
        <f>IF(OR(J13=$N$13,J13=$N$14),ROUND(20*$G$6/5,1)/20,0)</f>
        <v>0</v>
      </c>
      <c r="L13" s="25">
        <f>I13+K13</f>
        <v>0</v>
      </c>
      <c r="M13" s="5" t="str">
        <f>IF(OR(AND(OR(WEEKDAY($B13,2)=6,WEEKDAY($B13,2)=7),$D13=""),AND(WEEKDAY($B13,2)&lt;&gt;6,WEEKDAY($B13,2)&lt;&gt;7,$D13&lt;&gt;""))," ","  ")</f>
        <v xml:space="preserve">  </v>
      </c>
      <c r="N13" s="26" t="s">
        <v>19</v>
      </c>
      <c r="O13" s="27" t="s">
        <v>12</v>
      </c>
    </row>
    <row r="14" spans="2:15" x14ac:dyDescent="0.2">
      <c r="B14" s="28">
        <f>B13+1</f>
        <v>45932</v>
      </c>
      <c r="C14" s="29">
        <f t="shared" ref="C14:C43" si="0">B14</f>
        <v>45932</v>
      </c>
      <c r="D14" s="30"/>
      <c r="E14" s="31"/>
      <c r="F14" s="32"/>
      <c r="G14" s="32"/>
      <c r="H14" s="32"/>
      <c r="I14" s="33">
        <f t="shared" ref="I14:I43" si="1">ROUND(20*24*(F14-E14-(H14-G14)),0)/20</f>
        <v>0</v>
      </c>
      <c r="J14" s="34"/>
      <c r="K14" s="35">
        <f t="shared" ref="K14:K43" si="2">IF(OR(J14=$N$13,J14=$N$14,),ROUND(20*$G$6/5,1)/20,0)</f>
        <v>0</v>
      </c>
      <c r="L14" s="36">
        <f t="shared" ref="L14:L43" si="3">I14+K14</f>
        <v>0</v>
      </c>
      <c r="M14" s="5" t="str">
        <f t="shared" ref="M14:M43" si="4">IF(OR(AND(OR(WEEKDAY($B14,2)=6,WEEKDAY($B14,2)=7),$D14=""),AND(WEEKDAY($B14,2)&lt;&gt;6,WEEKDAY($B14,2)&lt;&gt;7,$D14&lt;&gt;""))," ","  ")</f>
        <v xml:space="preserve">  </v>
      </c>
      <c r="N14" s="37" t="s">
        <v>20</v>
      </c>
      <c r="O14" s="38" t="s">
        <v>12</v>
      </c>
    </row>
    <row r="15" spans="2:15" x14ac:dyDescent="0.2">
      <c r="B15" s="28">
        <f t="shared" ref="B15:B42" si="5">B14+1</f>
        <v>45933</v>
      </c>
      <c r="C15" s="29">
        <f t="shared" si="0"/>
        <v>45933</v>
      </c>
      <c r="D15" s="30"/>
      <c r="E15" s="31"/>
      <c r="F15" s="32"/>
      <c r="G15" s="32"/>
      <c r="H15" s="32"/>
      <c r="I15" s="33">
        <f t="shared" si="1"/>
        <v>0</v>
      </c>
      <c r="J15" s="34"/>
      <c r="K15" s="35">
        <f t="shared" si="2"/>
        <v>0</v>
      </c>
      <c r="L15" s="36">
        <f t="shared" si="3"/>
        <v>0</v>
      </c>
      <c r="M15" s="5" t="str">
        <f t="shared" si="4"/>
        <v xml:space="preserve">  </v>
      </c>
      <c r="N15" s="37" t="s">
        <v>21</v>
      </c>
      <c r="O15" s="38" t="s">
        <v>13</v>
      </c>
    </row>
    <row r="16" spans="2:15" x14ac:dyDescent="0.2">
      <c r="B16" s="28">
        <f t="shared" si="5"/>
        <v>45934</v>
      </c>
      <c r="C16" s="29">
        <f t="shared" si="0"/>
        <v>45934</v>
      </c>
      <c r="D16" s="30"/>
      <c r="E16" s="31"/>
      <c r="F16" s="32"/>
      <c r="G16" s="32"/>
      <c r="H16" s="32"/>
      <c r="I16" s="33">
        <f t="shared" si="1"/>
        <v>0</v>
      </c>
      <c r="J16" s="34"/>
      <c r="K16" s="35">
        <f t="shared" si="2"/>
        <v>0</v>
      </c>
      <c r="L16" s="36">
        <f t="shared" si="3"/>
        <v>0</v>
      </c>
      <c r="M16" s="5" t="str">
        <f t="shared" si="4"/>
        <v xml:space="preserve"> </v>
      </c>
      <c r="N16" s="37" t="s">
        <v>22</v>
      </c>
      <c r="O16" s="38" t="s">
        <v>13</v>
      </c>
    </row>
    <row r="17" spans="2:17" x14ac:dyDescent="0.2">
      <c r="B17" s="28">
        <f t="shared" si="5"/>
        <v>45935</v>
      </c>
      <c r="C17" s="29">
        <f t="shared" si="0"/>
        <v>45935</v>
      </c>
      <c r="D17" s="30"/>
      <c r="E17" s="31"/>
      <c r="F17" s="32"/>
      <c r="G17" s="32"/>
      <c r="H17" s="32"/>
      <c r="I17" s="33">
        <f t="shared" si="1"/>
        <v>0</v>
      </c>
      <c r="J17" s="34"/>
      <c r="K17" s="35">
        <f t="shared" si="2"/>
        <v>0</v>
      </c>
      <c r="L17" s="36">
        <f t="shared" si="3"/>
        <v>0</v>
      </c>
      <c r="M17" s="5" t="str">
        <f t="shared" si="4"/>
        <v xml:space="preserve"> </v>
      </c>
      <c r="N17" s="37" t="s">
        <v>23</v>
      </c>
      <c r="O17" s="38" t="s">
        <v>13</v>
      </c>
    </row>
    <row r="18" spans="2:17" x14ac:dyDescent="0.2">
      <c r="B18" s="28">
        <f t="shared" si="5"/>
        <v>45936</v>
      </c>
      <c r="C18" s="29">
        <f t="shared" si="0"/>
        <v>45936</v>
      </c>
      <c r="D18" s="30"/>
      <c r="E18" s="31"/>
      <c r="F18" s="32"/>
      <c r="G18" s="32"/>
      <c r="H18" s="32"/>
      <c r="I18" s="33">
        <f t="shared" si="1"/>
        <v>0</v>
      </c>
      <c r="J18" s="34"/>
      <c r="K18" s="35">
        <f t="shared" si="2"/>
        <v>0</v>
      </c>
      <c r="L18" s="36">
        <f t="shared" si="3"/>
        <v>0</v>
      </c>
      <c r="M18" s="5" t="str">
        <f t="shared" si="4"/>
        <v xml:space="preserve">  </v>
      </c>
      <c r="N18" s="37" t="s">
        <v>24</v>
      </c>
      <c r="O18" s="38" t="s">
        <v>13</v>
      </c>
    </row>
    <row r="19" spans="2:17" ht="12.75" customHeight="1" thickBot="1" x14ac:dyDescent="0.25">
      <c r="B19" s="28">
        <f t="shared" si="5"/>
        <v>45937</v>
      </c>
      <c r="C19" s="29">
        <f t="shared" si="0"/>
        <v>45937</v>
      </c>
      <c r="D19" s="30"/>
      <c r="E19" s="31"/>
      <c r="F19" s="32"/>
      <c r="G19" s="32"/>
      <c r="H19" s="32"/>
      <c r="I19" s="33">
        <f t="shared" si="1"/>
        <v>0</v>
      </c>
      <c r="J19" s="34"/>
      <c r="K19" s="35">
        <f t="shared" si="2"/>
        <v>0</v>
      </c>
      <c r="L19" s="36">
        <f t="shared" si="3"/>
        <v>0</v>
      </c>
      <c r="M19" s="5" t="str">
        <f t="shared" si="4"/>
        <v xml:space="preserve">  </v>
      </c>
      <c r="N19" s="39" t="s">
        <v>48</v>
      </c>
      <c r="O19" s="40" t="s">
        <v>13</v>
      </c>
    </row>
    <row r="20" spans="2:17" ht="12.75" customHeight="1" thickBot="1" x14ac:dyDescent="0.25">
      <c r="B20" s="28">
        <f t="shared" si="5"/>
        <v>45938</v>
      </c>
      <c r="C20" s="29">
        <f t="shared" si="0"/>
        <v>45938</v>
      </c>
      <c r="D20" s="30"/>
      <c r="E20" s="31"/>
      <c r="F20" s="32"/>
      <c r="G20" s="32"/>
      <c r="H20" s="32"/>
      <c r="I20" s="33">
        <f t="shared" si="1"/>
        <v>0</v>
      </c>
      <c r="J20" s="34"/>
      <c r="K20" s="35">
        <f t="shared" si="2"/>
        <v>0</v>
      </c>
      <c r="L20" s="36">
        <f t="shared" si="3"/>
        <v>0</v>
      </c>
      <c r="M20" s="5" t="str">
        <f t="shared" si="4"/>
        <v xml:space="preserve">  </v>
      </c>
      <c r="N20" s="5"/>
      <c r="O20" s="8"/>
    </row>
    <row r="21" spans="2:17" ht="12.75" customHeight="1" x14ac:dyDescent="0.2">
      <c r="B21" s="28">
        <f t="shared" si="5"/>
        <v>45939</v>
      </c>
      <c r="C21" s="29">
        <f t="shared" si="0"/>
        <v>45939</v>
      </c>
      <c r="D21" s="30"/>
      <c r="E21" s="31"/>
      <c r="F21" s="32"/>
      <c r="G21" s="32"/>
      <c r="H21" s="32"/>
      <c r="I21" s="33">
        <f t="shared" si="1"/>
        <v>0</v>
      </c>
      <c r="J21" s="34"/>
      <c r="K21" s="35">
        <f t="shared" si="2"/>
        <v>0</v>
      </c>
      <c r="L21" s="36">
        <f t="shared" si="3"/>
        <v>0</v>
      </c>
      <c r="M21" s="5" t="str">
        <f t="shared" si="4"/>
        <v xml:space="preserve">  </v>
      </c>
      <c r="N21" s="126" t="s">
        <v>46</v>
      </c>
      <c r="O21" s="127"/>
    </row>
    <row r="22" spans="2:17" s="49" customFormat="1" ht="12.75" customHeight="1" thickBot="1" x14ac:dyDescent="0.25">
      <c r="B22" s="41">
        <f t="shared" si="5"/>
        <v>45940</v>
      </c>
      <c r="C22" s="42">
        <f t="shared" si="0"/>
        <v>45940</v>
      </c>
      <c r="D22" s="43"/>
      <c r="E22" s="44"/>
      <c r="F22" s="45"/>
      <c r="G22" s="45"/>
      <c r="H22" s="45"/>
      <c r="I22" s="72">
        <f t="shared" si="1"/>
        <v>0</v>
      </c>
      <c r="J22" s="46"/>
      <c r="K22" s="35">
        <f t="shared" si="2"/>
        <v>0</v>
      </c>
      <c r="L22" s="47">
        <f t="shared" si="3"/>
        <v>0</v>
      </c>
      <c r="M22" s="5" t="str">
        <f t="shared" si="4"/>
        <v xml:space="preserve">  </v>
      </c>
      <c r="N22" s="128"/>
      <c r="O22" s="129"/>
      <c r="P22" s="48"/>
      <c r="Q22" s="48"/>
    </row>
    <row r="23" spans="2:17" ht="12.75" customHeight="1" x14ac:dyDescent="0.2">
      <c r="B23" s="28">
        <f t="shared" si="5"/>
        <v>45941</v>
      </c>
      <c r="C23" s="29">
        <f t="shared" si="0"/>
        <v>45941</v>
      </c>
      <c r="D23" s="30"/>
      <c r="E23" s="31"/>
      <c r="F23" s="32"/>
      <c r="G23" s="32"/>
      <c r="H23" s="32"/>
      <c r="I23" s="33">
        <f t="shared" si="1"/>
        <v>0</v>
      </c>
      <c r="J23" s="34"/>
      <c r="K23" s="35">
        <f t="shared" si="2"/>
        <v>0</v>
      </c>
      <c r="L23" s="36">
        <f t="shared" si="3"/>
        <v>0</v>
      </c>
      <c r="M23" s="5" t="str">
        <f t="shared" si="4"/>
        <v xml:space="preserve"> </v>
      </c>
      <c r="N23" s="84"/>
      <c r="O23" s="85"/>
    </row>
    <row r="24" spans="2:17" ht="12.75" customHeight="1" x14ac:dyDescent="0.2">
      <c r="B24" s="28">
        <f t="shared" si="5"/>
        <v>45942</v>
      </c>
      <c r="C24" s="29">
        <f t="shared" si="0"/>
        <v>45942</v>
      </c>
      <c r="D24" s="30"/>
      <c r="E24" s="31"/>
      <c r="F24" s="32"/>
      <c r="G24" s="32"/>
      <c r="H24" s="32"/>
      <c r="I24" s="33">
        <f t="shared" si="1"/>
        <v>0</v>
      </c>
      <c r="J24" s="34"/>
      <c r="K24" s="35">
        <f t="shared" si="2"/>
        <v>0</v>
      </c>
      <c r="L24" s="36">
        <f t="shared" si="3"/>
        <v>0</v>
      </c>
      <c r="M24" s="5" t="str">
        <f t="shared" si="4"/>
        <v xml:space="preserve"> </v>
      </c>
      <c r="N24" s="82" t="s">
        <v>43</v>
      </c>
      <c r="O24" s="87"/>
    </row>
    <row r="25" spans="2:17" ht="12.75" customHeight="1" x14ac:dyDescent="0.2">
      <c r="B25" s="28">
        <f t="shared" si="5"/>
        <v>45943</v>
      </c>
      <c r="C25" s="29">
        <f t="shared" si="0"/>
        <v>45943</v>
      </c>
      <c r="D25" s="30"/>
      <c r="E25" s="31"/>
      <c r="F25" s="32"/>
      <c r="G25" s="32"/>
      <c r="H25" s="32"/>
      <c r="I25" s="33">
        <f t="shared" si="1"/>
        <v>0</v>
      </c>
      <c r="J25" s="34"/>
      <c r="K25" s="35">
        <f t="shared" si="2"/>
        <v>0</v>
      </c>
      <c r="L25" s="36">
        <f t="shared" si="3"/>
        <v>0</v>
      </c>
      <c r="M25" s="5" t="str">
        <f t="shared" si="4"/>
        <v xml:space="preserve">  </v>
      </c>
      <c r="N25" s="82" t="s">
        <v>44</v>
      </c>
      <c r="O25" s="83"/>
    </row>
    <row r="26" spans="2:17" ht="12.75" customHeight="1" x14ac:dyDescent="0.2">
      <c r="B26" s="28">
        <f t="shared" si="5"/>
        <v>45944</v>
      </c>
      <c r="C26" s="29">
        <f t="shared" si="0"/>
        <v>45944</v>
      </c>
      <c r="D26" s="30"/>
      <c r="E26" s="31"/>
      <c r="F26" s="32"/>
      <c r="G26" s="32"/>
      <c r="H26" s="32"/>
      <c r="I26" s="33">
        <f t="shared" si="1"/>
        <v>0</v>
      </c>
      <c r="J26" s="34"/>
      <c r="K26" s="35">
        <f t="shared" si="2"/>
        <v>0</v>
      </c>
      <c r="L26" s="36">
        <f t="shared" si="3"/>
        <v>0</v>
      </c>
      <c r="M26" s="5" t="str">
        <f t="shared" si="4"/>
        <v xml:space="preserve">  </v>
      </c>
      <c r="N26" s="82"/>
      <c r="O26" s="83"/>
    </row>
    <row r="27" spans="2:17" ht="12.75" customHeight="1" x14ac:dyDescent="0.2">
      <c r="B27" s="28">
        <f t="shared" si="5"/>
        <v>45945</v>
      </c>
      <c r="C27" s="29">
        <f t="shared" si="0"/>
        <v>45945</v>
      </c>
      <c r="D27" s="30"/>
      <c r="E27" s="31"/>
      <c r="F27" s="32"/>
      <c r="G27" s="32"/>
      <c r="H27" s="32"/>
      <c r="I27" s="33">
        <f t="shared" si="1"/>
        <v>0</v>
      </c>
      <c r="J27" s="34"/>
      <c r="K27" s="35">
        <f t="shared" si="2"/>
        <v>0</v>
      </c>
      <c r="L27" s="36">
        <f t="shared" si="3"/>
        <v>0</v>
      </c>
      <c r="M27" s="5" t="str">
        <f t="shared" si="4"/>
        <v xml:space="preserve">  </v>
      </c>
      <c r="N27" s="82" t="s">
        <v>45</v>
      </c>
      <c r="O27" s="83"/>
    </row>
    <row r="28" spans="2:17" ht="12.75" customHeight="1" x14ac:dyDescent="0.2">
      <c r="B28" s="28">
        <f t="shared" si="5"/>
        <v>45946</v>
      </c>
      <c r="C28" s="29">
        <f t="shared" si="0"/>
        <v>45946</v>
      </c>
      <c r="D28" s="30"/>
      <c r="E28" s="31"/>
      <c r="F28" s="32"/>
      <c r="G28" s="32"/>
      <c r="H28" s="32"/>
      <c r="I28" s="33">
        <f t="shared" si="1"/>
        <v>0</v>
      </c>
      <c r="J28" s="34"/>
      <c r="K28" s="35">
        <f t="shared" si="2"/>
        <v>0</v>
      </c>
      <c r="L28" s="36">
        <f t="shared" si="3"/>
        <v>0</v>
      </c>
      <c r="M28" s="5" t="str">
        <f t="shared" si="4"/>
        <v xml:space="preserve">  </v>
      </c>
      <c r="N28" s="82"/>
      <c r="O28" s="83"/>
    </row>
    <row r="29" spans="2:17" ht="12.75" customHeight="1" x14ac:dyDescent="0.2">
      <c r="B29" s="28">
        <f t="shared" si="5"/>
        <v>45947</v>
      </c>
      <c r="C29" s="29">
        <f t="shared" si="0"/>
        <v>45947</v>
      </c>
      <c r="D29" s="30"/>
      <c r="E29" s="31"/>
      <c r="F29" s="32"/>
      <c r="G29" s="32"/>
      <c r="H29" s="32"/>
      <c r="I29" s="33">
        <f t="shared" si="1"/>
        <v>0</v>
      </c>
      <c r="J29" s="34"/>
      <c r="K29" s="35">
        <f t="shared" si="2"/>
        <v>0</v>
      </c>
      <c r="L29" s="36">
        <f t="shared" si="3"/>
        <v>0</v>
      </c>
      <c r="M29" s="5" t="str">
        <f t="shared" si="4"/>
        <v xml:space="preserve">  </v>
      </c>
      <c r="N29" s="84"/>
      <c r="O29" s="85"/>
    </row>
    <row r="30" spans="2:17" ht="12.75" customHeight="1" x14ac:dyDescent="0.2">
      <c r="B30" s="28">
        <f t="shared" si="5"/>
        <v>45948</v>
      </c>
      <c r="C30" s="29">
        <f t="shared" si="0"/>
        <v>45948</v>
      </c>
      <c r="D30" s="30"/>
      <c r="E30" s="31"/>
      <c r="F30" s="32"/>
      <c r="G30" s="32"/>
      <c r="H30" s="32"/>
      <c r="I30" s="33">
        <f t="shared" si="1"/>
        <v>0</v>
      </c>
      <c r="J30" s="34"/>
      <c r="K30" s="35">
        <f t="shared" si="2"/>
        <v>0</v>
      </c>
      <c r="L30" s="36">
        <f t="shared" si="3"/>
        <v>0</v>
      </c>
      <c r="M30" s="5" t="str">
        <f t="shared" si="4"/>
        <v xml:space="preserve"> </v>
      </c>
      <c r="N30" s="86"/>
      <c r="O30" s="87"/>
    </row>
    <row r="31" spans="2:17" ht="12.75" customHeight="1" x14ac:dyDescent="0.2">
      <c r="B31" s="28">
        <f t="shared" si="5"/>
        <v>45949</v>
      </c>
      <c r="C31" s="29">
        <f t="shared" si="0"/>
        <v>45949</v>
      </c>
      <c r="D31" s="30"/>
      <c r="E31" s="31"/>
      <c r="F31" s="32"/>
      <c r="G31" s="32"/>
      <c r="H31" s="32"/>
      <c r="I31" s="33">
        <f t="shared" si="1"/>
        <v>0</v>
      </c>
      <c r="J31" s="34"/>
      <c r="K31" s="35">
        <f t="shared" si="2"/>
        <v>0</v>
      </c>
      <c r="L31" s="36">
        <f t="shared" si="3"/>
        <v>0</v>
      </c>
      <c r="M31" s="5" t="str">
        <f t="shared" si="4"/>
        <v xml:space="preserve"> </v>
      </c>
      <c r="N31" s="82"/>
      <c r="O31" s="83"/>
    </row>
    <row r="32" spans="2:17" ht="12.75" customHeight="1" x14ac:dyDescent="0.2">
      <c r="B32" s="28">
        <f t="shared" si="5"/>
        <v>45950</v>
      </c>
      <c r="C32" s="29">
        <f t="shared" si="0"/>
        <v>45950</v>
      </c>
      <c r="D32" s="30"/>
      <c r="E32" s="31"/>
      <c r="F32" s="32"/>
      <c r="G32" s="32"/>
      <c r="H32" s="32"/>
      <c r="I32" s="33">
        <f t="shared" si="1"/>
        <v>0</v>
      </c>
      <c r="J32" s="34"/>
      <c r="K32" s="35">
        <f t="shared" si="2"/>
        <v>0</v>
      </c>
      <c r="L32" s="36">
        <f t="shared" si="3"/>
        <v>0</v>
      </c>
      <c r="M32" s="5" t="str">
        <f t="shared" si="4"/>
        <v xml:space="preserve">  </v>
      </c>
      <c r="N32" s="82"/>
      <c r="O32" s="83"/>
    </row>
    <row r="33" spans="2:15" ht="12.75" customHeight="1" x14ac:dyDescent="0.2">
      <c r="B33" s="28">
        <f t="shared" si="5"/>
        <v>45951</v>
      </c>
      <c r="C33" s="29">
        <f t="shared" si="0"/>
        <v>45951</v>
      </c>
      <c r="D33" s="30"/>
      <c r="E33" s="31"/>
      <c r="F33" s="32"/>
      <c r="G33" s="32"/>
      <c r="H33" s="32"/>
      <c r="I33" s="33">
        <f t="shared" si="1"/>
        <v>0</v>
      </c>
      <c r="J33" s="34"/>
      <c r="K33" s="35">
        <f t="shared" si="2"/>
        <v>0</v>
      </c>
      <c r="L33" s="36">
        <f t="shared" si="3"/>
        <v>0</v>
      </c>
      <c r="M33" s="5" t="str">
        <f t="shared" si="4"/>
        <v xml:space="preserve">  </v>
      </c>
      <c r="N33" s="82"/>
      <c r="O33" s="83"/>
    </row>
    <row r="34" spans="2:15" ht="12.75" customHeight="1" x14ac:dyDescent="0.2">
      <c r="B34" s="28">
        <f t="shared" si="5"/>
        <v>45952</v>
      </c>
      <c r="C34" s="29">
        <f t="shared" si="0"/>
        <v>45952</v>
      </c>
      <c r="D34" s="30"/>
      <c r="E34" s="31"/>
      <c r="F34" s="32"/>
      <c r="G34" s="32"/>
      <c r="H34" s="32"/>
      <c r="I34" s="33">
        <f t="shared" si="1"/>
        <v>0</v>
      </c>
      <c r="J34" s="34"/>
      <c r="K34" s="35">
        <f t="shared" si="2"/>
        <v>0</v>
      </c>
      <c r="L34" s="36">
        <f t="shared" si="3"/>
        <v>0</v>
      </c>
      <c r="M34" s="5" t="str">
        <f t="shared" si="4"/>
        <v xml:space="preserve">  </v>
      </c>
      <c r="N34" s="82"/>
      <c r="O34" s="83"/>
    </row>
    <row r="35" spans="2:15" ht="12.75" customHeight="1" x14ac:dyDescent="0.2">
      <c r="B35" s="28">
        <f t="shared" si="5"/>
        <v>45953</v>
      </c>
      <c r="C35" s="29">
        <f t="shared" si="0"/>
        <v>45953</v>
      </c>
      <c r="D35" s="30"/>
      <c r="E35" s="31"/>
      <c r="F35" s="32"/>
      <c r="G35" s="32"/>
      <c r="H35" s="32"/>
      <c r="I35" s="33">
        <f t="shared" si="1"/>
        <v>0</v>
      </c>
      <c r="J35" s="34"/>
      <c r="K35" s="35">
        <f t="shared" si="2"/>
        <v>0</v>
      </c>
      <c r="L35" s="36">
        <f t="shared" si="3"/>
        <v>0</v>
      </c>
      <c r="M35" s="5" t="str">
        <f t="shared" si="4"/>
        <v xml:space="preserve">  </v>
      </c>
      <c r="N35" s="82"/>
      <c r="O35" s="83"/>
    </row>
    <row r="36" spans="2:15" ht="12.75" customHeight="1" x14ac:dyDescent="0.2">
      <c r="B36" s="28">
        <f t="shared" si="5"/>
        <v>45954</v>
      </c>
      <c r="C36" s="29">
        <f t="shared" si="0"/>
        <v>45954</v>
      </c>
      <c r="D36" s="30"/>
      <c r="E36" s="31"/>
      <c r="F36" s="32"/>
      <c r="G36" s="32"/>
      <c r="H36" s="32"/>
      <c r="I36" s="33">
        <f t="shared" si="1"/>
        <v>0</v>
      </c>
      <c r="J36" s="34"/>
      <c r="K36" s="35">
        <f t="shared" si="2"/>
        <v>0</v>
      </c>
      <c r="L36" s="36">
        <f t="shared" si="3"/>
        <v>0</v>
      </c>
      <c r="M36" s="5" t="str">
        <f t="shared" si="4"/>
        <v xml:space="preserve">  </v>
      </c>
      <c r="N36" s="82"/>
      <c r="O36" s="83"/>
    </row>
    <row r="37" spans="2:15" ht="12.75" customHeight="1" x14ac:dyDescent="0.2">
      <c r="B37" s="28">
        <f t="shared" si="5"/>
        <v>45955</v>
      </c>
      <c r="C37" s="29">
        <f t="shared" si="0"/>
        <v>45955</v>
      </c>
      <c r="D37" s="30"/>
      <c r="E37" s="31"/>
      <c r="F37" s="32"/>
      <c r="G37" s="32"/>
      <c r="H37" s="32"/>
      <c r="I37" s="33">
        <f t="shared" si="1"/>
        <v>0</v>
      </c>
      <c r="J37" s="34"/>
      <c r="K37" s="35">
        <f t="shared" si="2"/>
        <v>0</v>
      </c>
      <c r="L37" s="36">
        <f t="shared" si="3"/>
        <v>0</v>
      </c>
      <c r="M37" s="5" t="str">
        <f t="shared" si="4"/>
        <v xml:space="preserve"> </v>
      </c>
      <c r="N37" s="82"/>
      <c r="O37" s="83"/>
    </row>
    <row r="38" spans="2:15" ht="12.75" customHeight="1" x14ac:dyDescent="0.2">
      <c r="B38" s="28">
        <f t="shared" si="5"/>
        <v>45956</v>
      </c>
      <c r="C38" s="29">
        <f t="shared" si="0"/>
        <v>45956</v>
      </c>
      <c r="D38" s="30"/>
      <c r="E38" s="31"/>
      <c r="F38" s="32"/>
      <c r="G38" s="32"/>
      <c r="H38" s="32"/>
      <c r="I38" s="33">
        <f t="shared" si="1"/>
        <v>0</v>
      </c>
      <c r="J38" s="34"/>
      <c r="K38" s="35">
        <f t="shared" si="2"/>
        <v>0</v>
      </c>
      <c r="L38" s="36">
        <f t="shared" si="3"/>
        <v>0</v>
      </c>
      <c r="M38" s="5" t="str">
        <f t="shared" si="4"/>
        <v xml:space="preserve"> </v>
      </c>
      <c r="N38" s="82"/>
      <c r="O38" s="83"/>
    </row>
    <row r="39" spans="2:15" ht="12.75" customHeight="1" x14ac:dyDescent="0.2">
      <c r="B39" s="28">
        <f t="shared" si="5"/>
        <v>45957</v>
      </c>
      <c r="C39" s="29">
        <f t="shared" si="0"/>
        <v>45957</v>
      </c>
      <c r="D39" s="30"/>
      <c r="E39" s="31"/>
      <c r="F39" s="32"/>
      <c r="G39" s="32"/>
      <c r="H39" s="32"/>
      <c r="I39" s="33">
        <f t="shared" si="1"/>
        <v>0</v>
      </c>
      <c r="J39" s="34"/>
      <c r="K39" s="35">
        <f t="shared" si="2"/>
        <v>0</v>
      </c>
      <c r="L39" s="36">
        <f t="shared" si="3"/>
        <v>0</v>
      </c>
      <c r="M39" s="5" t="str">
        <f t="shared" si="4"/>
        <v xml:space="preserve">  </v>
      </c>
      <c r="N39" s="84"/>
      <c r="O39" s="85"/>
    </row>
    <row r="40" spans="2:15" ht="12.75" customHeight="1" x14ac:dyDescent="0.2">
      <c r="B40" s="28">
        <f t="shared" si="5"/>
        <v>45958</v>
      </c>
      <c r="C40" s="29">
        <f t="shared" si="0"/>
        <v>45958</v>
      </c>
      <c r="D40" s="30"/>
      <c r="E40" s="31"/>
      <c r="F40" s="32"/>
      <c r="G40" s="32"/>
      <c r="H40" s="32"/>
      <c r="I40" s="33">
        <f t="shared" si="1"/>
        <v>0</v>
      </c>
      <c r="J40" s="34"/>
      <c r="K40" s="35">
        <f t="shared" si="2"/>
        <v>0</v>
      </c>
      <c r="L40" s="36">
        <f t="shared" si="3"/>
        <v>0</v>
      </c>
      <c r="M40" s="5" t="str">
        <f t="shared" si="4"/>
        <v xml:space="preserve">  </v>
      </c>
      <c r="N40" s="86"/>
      <c r="O40" s="87"/>
    </row>
    <row r="41" spans="2:15" ht="12.75" customHeight="1" x14ac:dyDescent="0.2">
      <c r="B41" s="28">
        <f t="shared" si="5"/>
        <v>45959</v>
      </c>
      <c r="C41" s="29">
        <f t="shared" si="0"/>
        <v>45959</v>
      </c>
      <c r="D41" s="30"/>
      <c r="E41" s="31"/>
      <c r="F41" s="32"/>
      <c r="G41" s="32"/>
      <c r="H41" s="32"/>
      <c r="I41" s="33">
        <f t="shared" si="1"/>
        <v>0</v>
      </c>
      <c r="J41" s="34"/>
      <c r="K41" s="35">
        <f t="shared" si="2"/>
        <v>0</v>
      </c>
      <c r="L41" s="36">
        <f t="shared" si="3"/>
        <v>0</v>
      </c>
      <c r="M41" s="5" t="str">
        <f t="shared" si="4"/>
        <v xml:space="preserve">  </v>
      </c>
      <c r="N41" s="82"/>
      <c r="O41" s="83"/>
    </row>
    <row r="42" spans="2:15" ht="12.75" customHeight="1" x14ac:dyDescent="0.2">
      <c r="B42" s="28">
        <f t="shared" si="5"/>
        <v>45960</v>
      </c>
      <c r="C42" s="29">
        <f t="shared" si="0"/>
        <v>45960</v>
      </c>
      <c r="D42" s="30"/>
      <c r="E42" s="31"/>
      <c r="F42" s="32"/>
      <c r="G42" s="32"/>
      <c r="H42" s="32"/>
      <c r="I42" s="33">
        <f t="shared" si="1"/>
        <v>0</v>
      </c>
      <c r="J42" s="34"/>
      <c r="K42" s="35">
        <f t="shared" si="2"/>
        <v>0</v>
      </c>
      <c r="L42" s="36">
        <f t="shared" si="3"/>
        <v>0</v>
      </c>
      <c r="M42" s="5" t="str">
        <f t="shared" si="4"/>
        <v xml:space="preserve">  </v>
      </c>
      <c r="N42" s="82"/>
      <c r="O42" s="83"/>
    </row>
    <row r="43" spans="2:15" ht="12.75" customHeight="1" thickBot="1" x14ac:dyDescent="0.25">
      <c r="B43" s="56">
        <f>B42+1</f>
        <v>45961</v>
      </c>
      <c r="C43" s="57">
        <f t="shared" si="0"/>
        <v>45961</v>
      </c>
      <c r="D43" s="58"/>
      <c r="E43" s="59"/>
      <c r="F43" s="60"/>
      <c r="G43" s="60"/>
      <c r="H43" s="60"/>
      <c r="I43" s="61">
        <f t="shared" si="1"/>
        <v>0</v>
      </c>
      <c r="J43" s="62"/>
      <c r="K43" s="61">
        <f t="shared" si="2"/>
        <v>0</v>
      </c>
      <c r="L43" s="63">
        <f t="shared" si="3"/>
        <v>0</v>
      </c>
      <c r="M43" s="5" t="str">
        <f t="shared" si="4"/>
        <v xml:space="preserve">  </v>
      </c>
      <c r="N43" s="84"/>
      <c r="O43" s="85"/>
    </row>
    <row r="44" spans="2:15" ht="12.75" customHeight="1" thickBot="1" x14ac:dyDescent="0.25">
      <c r="B44" s="10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88"/>
      <c r="O44" s="89"/>
    </row>
    <row r="45" spans="2:15" ht="16.5" customHeight="1" x14ac:dyDescent="0.25">
      <c r="B45" s="10"/>
      <c r="C45" s="5"/>
      <c r="D45" s="5"/>
      <c r="E45" s="5"/>
      <c r="F45" s="5"/>
      <c r="G45" s="5"/>
      <c r="H45" s="5"/>
      <c r="I45" s="5"/>
      <c r="J45" s="90" t="s">
        <v>26</v>
      </c>
      <c r="K45" s="92"/>
      <c r="L45" s="66">
        <f>SUM(L12:L43)</f>
        <v>-1638.0000000000002</v>
      </c>
      <c r="M45" s="5"/>
      <c r="N45" s="84"/>
      <c r="O45" s="85"/>
    </row>
    <row r="46" spans="2:15" ht="16.5" customHeight="1" x14ac:dyDescent="0.25">
      <c r="B46" s="10"/>
      <c r="C46" s="5"/>
      <c r="D46" s="5"/>
      <c r="E46" s="5"/>
      <c r="F46" s="5"/>
      <c r="G46" s="5"/>
      <c r="H46" s="5"/>
      <c r="I46" s="5"/>
      <c r="J46" s="93" t="s">
        <v>27</v>
      </c>
      <c r="K46" s="95"/>
      <c r="L46" s="67">
        <f>COUNTIF(M13:M43,"??")*$G$6/5</f>
        <v>193.2</v>
      </c>
      <c r="M46" s="5"/>
      <c r="N46" s="82"/>
      <c r="O46" s="83"/>
    </row>
    <row r="47" spans="2:15" ht="16.5" customHeight="1" thickBot="1" x14ac:dyDescent="0.3">
      <c r="B47" s="68"/>
      <c r="C47" s="69"/>
      <c r="D47" s="69"/>
      <c r="E47" s="69"/>
      <c r="F47" s="69"/>
      <c r="G47" s="69"/>
      <c r="H47" s="69"/>
      <c r="I47" s="69"/>
      <c r="J47" s="96" t="s">
        <v>28</v>
      </c>
      <c r="K47" s="98"/>
      <c r="L47" s="70">
        <f>L45-L46</f>
        <v>-1831.2000000000003</v>
      </c>
      <c r="M47" s="69"/>
      <c r="N47" s="151"/>
      <c r="O47" s="152"/>
    </row>
    <row r="49" spans="2:15" ht="40.5" customHeight="1" thickBot="1" x14ac:dyDescent="0.25">
      <c r="B49" s="148" t="s">
        <v>49</v>
      </c>
      <c r="C49" s="149"/>
      <c r="D49" s="149"/>
      <c r="E49" s="150"/>
      <c r="F49" s="145"/>
      <c r="G49" s="146"/>
      <c r="H49" s="146"/>
      <c r="I49" s="147"/>
      <c r="K49" s="142" t="s">
        <v>50</v>
      </c>
      <c r="L49" s="143"/>
      <c r="M49" s="143"/>
      <c r="N49" s="144"/>
      <c r="O49" s="144"/>
    </row>
  </sheetData>
  <mergeCells count="60">
    <mergeCell ref="B49:E49"/>
    <mergeCell ref="F49:I49"/>
    <mergeCell ref="K49:M49"/>
    <mergeCell ref="N49:O49"/>
    <mergeCell ref="J46:K46"/>
    <mergeCell ref="N46:O46"/>
    <mergeCell ref="J47:K47"/>
    <mergeCell ref="N47:O47"/>
    <mergeCell ref="N42:O42"/>
    <mergeCell ref="N43:O43"/>
    <mergeCell ref="N44:O44"/>
    <mergeCell ref="J45:K45"/>
    <mergeCell ref="N45:O45"/>
    <mergeCell ref="N37:O37"/>
    <mergeCell ref="N38:O38"/>
    <mergeCell ref="N39:O39"/>
    <mergeCell ref="N40:O40"/>
    <mergeCell ref="N41:O41"/>
    <mergeCell ref="N32:O32"/>
    <mergeCell ref="N33:O33"/>
    <mergeCell ref="N34:O34"/>
    <mergeCell ref="N35:O35"/>
    <mergeCell ref="N36:O36"/>
    <mergeCell ref="N27:O27"/>
    <mergeCell ref="N28:O28"/>
    <mergeCell ref="N29:O29"/>
    <mergeCell ref="N30:O30"/>
    <mergeCell ref="N31:O31"/>
    <mergeCell ref="N21:O22"/>
    <mergeCell ref="N23:O23"/>
    <mergeCell ref="N24:O24"/>
    <mergeCell ref="N25:O25"/>
    <mergeCell ref="N26:O26"/>
    <mergeCell ref="J10:J11"/>
    <mergeCell ref="K10:K11"/>
    <mergeCell ref="L10:L11"/>
    <mergeCell ref="N10:N11"/>
    <mergeCell ref="O10:O11"/>
    <mergeCell ref="B2:O2"/>
    <mergeCell ref="B4:F4"/>
    <mergeCell ref="G4:I4"/>
    <mergeCell ref="B5:F5"/>
    <mergeCell ref="G5:I5"/>
    <mergeCell ref="J4:K4"/>
    <mergeCell ref="L4:N4"/>
    <mergeCell ref="J5:K5"/>
    <mergeCell ref="L5:N5"/>
    <mergeCell ref="B12:D12"/>
    <mergeCell ref="B6:F6"/>
    <mergeCell ref="G6:I6"/>
    <mergeCell ref="B7:F7"/>
    <mergeCell ref="G7:I7"/>
    <mergeCell ref="B8:F8"/>
    <mergeCell ref="G8:I8"/>
    <mergeCell ref="B10:D11"/>
    <mergeCell ref="E10:E11"/>
    <mergeCell ref="F10:F11"/>
    <mergeCell ref="G10:G11"/>
    <mergeCell ref="H10:H11"/>
    <mergeCell ref="I10:I11"/>
  </mergeCells>
  <conditionalFormatting sqref="E13:H43 J13:J43">
    <cfRule type="expression" dxfId="5" priority="2" stopIfTrue="1">
      <formula>($M13=" ")</formula>
    </cfRule>
  </conditionalFormatting>
  <conditionalFormatting sqref="L47">
    <cfRule type="expression" dxfId="4" priority="1" stopIfTrue="1">
      <formula>($L$47&lt;0)</formula>
    </cfRule>
  </conditionalFormatting>
  <dataValidations count="1">
    <dataValidation type="list" allowBlank="1" showInputMessage="1" showErrorMessage="1" sqref="J13:J43" xr:uid="{92739C2C-FFBA-451C-9393-337FDCF2A606}">
      <formula1>$N$13:$N$19</formula1>
    </dataValidation>
  </dataValidations>
  <pageMargins left="0.70866141732283472" right="0.70866141732283472" top="0.78740157480314965" bottom="0.78740157480314965" header="0.31496062992125984" footer="0.31496062992125984"/>
  <pageSetup paperSize="9" scale="69" orientation="landscape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B8B9B0-9D43-4143-A68D-32D429B66D3D}">
  <sheetPr>
    <pageSetUpPr fitToPage="1"/>
  </sheetPr>
  <dimension ref="B1:Q49"/>
  <sheetViews>
    <sheetView zoomScale="85" zoomScaleNormal="85" workbookViewId="0">
      <selection sqref="A1:XFD1048576"/>
    </sheetView>
  </sheetViews>
  <sheetFormatPr baseColWidth="10" defaultColWidth="10.85546875" defaultRowHeight="12.75" x14ac:dyDescent="0.2"/>
  <cols>
    <col min="1" max="1" width="3.42578125" style="1" customWidth="1"/>
    <col min="2" max="2" width="3.7109375" style="1" customWidth="1"/>
    <col min="3" max="3" width="6.28515625" style="1" customWidth="1"/>
    <col min="4" max="4" width="2.28515625" style="1" customWidth="1"/>
    <col min="5" max="12" width="12" style="1" customWidth="1"/>
    <col min="13" max="13" width="3" style="1" customWidth="1"/>
    <col min="14" max="14" width="48.140625" style="1" customWidth="1"/>
    <col min="15" max="15" width="27.85546875" style="1" customWidth="1"/>
    <col min="16" max="16384" width="10.85546875" style="1"/>
  </cols>
  <sheetData>
    <row r="1" spans="2:15" ht="13.5" thickBot="1" x14ac:dyDescent="0.25"/>
    <row r="2" spans="2:15" ht="27" thickBot="1" x14ac:dyDescent="0.45">
      <c r="B2" s="113" t="s">
        <v>0</v>
      </c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5"/>
    </row>
    <row r="3" spans="2:15" ht="16.5" thickBot="1" x14ac:dyDescent="0.3">
      <c r="B3" s="2"/>
      <c r="C3" s="3"/>
      <c r="D3" s="3"/>
      <c r="E3" s="3"/>
      <c r="F3" s="4"/>
      <c r="G3" s="4"/>
      <c r="H3" s="4"/>
      <c r="I3" s="5"/>
      <c r="J3" s="5"/>
      <c r="K3" s="5"/>
      <c r="L3" s="5"/>
      <c r="M3" s="5"/>
      <c r="N3" s="5"/>
      <c r="O3" s="8"/>
    </row>
    <row r="4" spans="2:15" ht="15.75" x14ac:dyDescent="0.25">
      <c r="B4" s="90" t="s">
        <v>5</v>
      </c>
      <c r="C4" s="91"/>
      <c r="D4" s="91"/>
      <c r="E4" s="91"/>
      <c r="F4" s="92"/>
      <c r="G4" s="109" t="str">
        <f>Januar!$G$4</f>
        <v>Name Betrieb</v>
      </c>
      <c r="H4" s="104"/>
      <c r="I4" s="105"/>
      <c r="J4" s="90" t="s">
        <v>52</v>
      </c>
      <c r="K4" s="92"/>
      <c r="L4" s="104" t="str">
        <f>Januar!$L$4</f>
        <v>Strasse</v>
      </c>
      <c r="M4" s="104"/>
      <c r="N4" s="105"/>
      <c r="O4" s="8"/>
    </row>
    <row r="5" spans="2:15" ht="16.5" thickBot="1" x14ac:dyDescent="0.3">
      <c r="B5" s="93" t="s">
        <v>1</v>
      </c>
      <c r="C5" s="94"/>
      <c r="D5" s="94"/>
      <c r="E5" s="94"/>
      <c r="F5" s="95"/>
      <c r="G5" s="101" t="str">
        <f>Januar!$G$5</f>
        <v>Vorname Nachname</v>
      </c>
      <c r="H5" s="102"/>
      <c r="I5" s="103"/>
      <c r="J5" s="99" t="s">
        <v>53</v>
      </c>
      <c r="K5" s="100"/>
      <c r="L5" s="106" t="str">
        <f>Januar!$L$5</f>
        <v>Postleitzahl, Ort</v>
      </c>
      <c r="M5" s="107"/>
      <c r="N5" s="108"/>
      <c r="O5" s="8"/>
    </row>
    <row r="6" spans="2:15" ht="15.75" x14ac:dyDescent="0.25">
      <c r="B6" s="93" t="s">
        <v>25</v>
      </c>
      <c r="C6" s="94"/>
      <c r="D6" s="94"/>
      <c r="E6" s="94"/>
      <c r="F6" s="95"/>
      <c r="G6" s="101">
        <f>Januar!$G$6</f>
        <v>42</v>
      </c>
      <c r="H6" s="102"/>
      <c r="I6" s="103"/>
      <c r="J6" s="5"/>
      <c r="K6" s="5"/>
      <c r="L6" s="5"/>
      <c r="M6" s="9"/>
      <c r="N6" s="9"/>
      <c r="O6" s="8"/>
    </row>
    <row r="7" spans="2:15" ht="15.75" x14ac:dyDescent="0.25">
      <c r="B7" s="93" t="s">
        <v>3</v>
      </c>
      <c r="C7" s="94"/>
      <c r="D7" s="94"/>
      <c r="E7" s="94"/>
      <c r="F7" s="95"/>
      <c r="G7" s="101">
        <f>Januar!$G$7</f>
        <v>2025</v>
      </c>
      <c r="H7" s="102"/>
      <c r="I7" s="103"/>
      <c r="J7" s="5"/>
      <c r="K7" s="5"/>
      <c r="L7" s="5"/>
      <c r="M7" s="5"/>
      <c r="N7" s="5"/>
      <c r="O7" s="8"/>
    </row>
    <row r="8" spans="2:15" ht="16.5" thickBot="1" x14ac:dyDescent="0.3">
      <c r="B8" s="96" t="s">
        <v>4</v>
      </c>
      <c r="C8" s="97"/>
      <c r="D8" s="97"/>
      <c r="E8" s="97"/>
      <c r="F8" s="98"/>
      <c r="G8" s="139">
        <f>DATE(G7,11,1)</f>
        <v>45962</v>
      </c>
      <c r="H8" s="140"/>
      <c r="I8" s="141"/>
      <c r="J8" s="5"/>
      <c r="K8" s="5"/>
      <c r="L8" s="5"/>
      <c r="M8" s="5"/>
      <c r="N8" s="5"/>
      <c r="O8" s="8"/>
    </row>
    <row r="9" spans="2:15" ht="13.5" thickBot="1" x14ac:dyDescent="0.25">
      <c r="B9" s="10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8"/>
    </row>
    <row r="10" spans="2:15" ht="49.5" customHeight="1" x14ac:dyDescent="0.2">
      <c r="B10" s="120" t="s">
        <v>6</v>
      </c>
      <c r="C10" s="121"/>
      <c r="D10" s="122"/>
      <c r="E10" s="137" t="s">
        <v>14</v>
      </c>
      <c r="F10" s="133" t="s">
        <v>15</v>
      </c>
      <c r="G10" s="133" t="s">
        <v>7</v>
      </c>
      <c r="H10" s="133" t="s">
        <v>8</v>
      </c>
      <c r="I10" s="133" t="s">
        <v>9</v>
      </c>
      <c r="J10" s="133" t="s">
        <v>16</v>
      </c>
      <c r="K10" s="133" t="s">
        <v>17</v>
      </c>
      <c r="L10" s="135" t="s">
        <v>18</v>
      </c>
      <c r="M10" s="5"/>
      <c r="N10" s="116" t="s">
        <v>10</v>
      </c>
      <c r="O10" s="118" t="s">
        <v>11</v>
      </c>
    </row>
    <row r="11" spans="2:15" s="11" customFormat="1" ht="16.5" customHeight="1" thickBot="1" x14ac:dyDescent="0.25">
      <c r="B11" s="123"/>
      <c r="C11" s="124"/>
      <c r="D11" s="125"/>
      <c r="E11" s="138"/>
      <c r="F11" s="134"/>
      <c r="G11" s="134"/>
      <c r="H11" s="134"/>
      <c r="I11" s="134"/>
      <c r="J11" s="134"/>
      <c r="K11" s="134"/>
      <c r="L11" s="136"/>
      <c r="M11" s="12"/>
      <c r="N11" s="117"/>
      <c r="O11" s="119"/>
    </row>
    <row r="12" spans="2:15" s="11" customFormat="1" ht="27" customHeight="1" thickBot="1" x14ac:dyDescent="0.3">
      <c r="B12" s="130" t="s">
        <v>51</v>
      </c>
      <c r="C12" s="131"/>
      <c r="D12" s="132"/>
      <c r="E12" s="13"/>
      <c r="F12" s="14"/>
      <c r="G12" s="14"/>
      <c r="H12" s="14"/>
      <c r="I12" s="14"/>
      <c r="J12" s="14"/>
      <c r="K12" s="14"/>
      <c r="L12" s="15">
        <f>Oktober!L47</f>
        <v>-1831.2000000000003</v>
      </c>
      <c r="M12" s="12"/>
      <c r="N12" s="16"/>
      <c r="O12" s="17"/>
    </row>
    <row r="13" spans="2:15" x14ac:dyDescent="0.2">
      <c r="B13" s="18">
        <f>G8</f>
        <v>45962</v>
      </c>
      <c r="C13" s="19">
        <f>B13</f>
        <v>45962</v>
      </c>
      <c r="D13" s="20"/>
      <c r="E13" s="21"/>
      <c r="F13" s="22"/>
      <c r="G13" s="22"/>
      <c r="H13" s="22"/>
      <c r="I13" s="23">
        <f>ROUND(20*24*(F13-E13-(H13-G13)),0)/20</f>
        <v>0</v>
      </c>
      <c r="J13" s="24"/>
      <c r="K13" s="23">
        <f t="shared" ref="K13:K42" si="0">IF(OR(J13=$N$13,J13=$N$14),ROUND(20*$G$6/5,1)/20,0)</f>
        <v>0</v>
      </c>
      <c r="L13" s="25">
        <f>I13+K13</f>
        <v>0</v>
      </c>
      <c r="M13" s="5" t="str">
        <f>IF(OR(AND(OR(WEEKDAY($B13,2)=6,WEEKDAY($B13,2)=7),$D13=""),AND(WEEKDAY($B13,2)&lt;&gt;6,WEEKDAY($B13,2)&lt;&gt;7,$D13&lt;&gt;""))," ","  ")</f>
        <v xml:space="preserve"> </v>
      </c>
      <c r="N13" s="26" t="s">
        <v>19</v>
      </c>
      <c r="O13" s="27" t="s">
        <v>12</v>
      </c>
    </row>
    <row r="14" spans="2:15" x14ac:dyDescent="0.2">
      <c r="B14" s="28">
        <f>B13+1</f>
        <v>45963</v>
      </c>
      <c r="C14" s="29">
        <f t="shared" ref="C14:C42" si="1">B14</f>
        <v>45963</v>
      </c>
      <c r="D14" s="30"/>
      <c r="E14" s="31"/>
      <c r="F14" s="32"/>
      <c r="G14" s="32"/>
      <c r="H14" s="32"/>
      <c r="I14" s="33">
        <f t="shared" ref="I14:I42" si="2">ROUND(20*24*(F14-E14-(H14-G14)),0)/20</f>
        <v>0</v>
      </c>
      <c r="J14" s="34"/>
      <c r="K14" s="35">
        <f t="shared" si="0"/>
        <v>0</v>
      </c>
      <c r="L14" s="36">
        <f t="shared" ref="L14:L42" si="3">I14+K14</f>
        <v>0</v>
      </c>
      <c r="M14" s="5" t="str">
        <f t="shared" ref="M14:M42" si="4">IF(OR(AND(OR(WEEKDAY($B14,2)=6,WEEKDAY($B14,2)=7),$D14=""),AND(WEEKDAY($B14,2)&lt;&gt;6,WEEKDAY($B14,2)&lt;&gt;7,$D14&lt;&gt;""))," ","  ")</f>
        <v xml:space="preserve"> </v>
      </c>
      <c r="N14" s="37" t="s">
        <v>20</v>
      </c>
      <c r="O14" s="38" t="s">
        <v>12</v>
      </c>
    </row>
    <row r="15" spans="2:15" x14ac:dyDescent="0.2">
      <c r="B15" s="28">
        <f t="shared" ref="B15:B42" si="5">B14+1</f>
        <v>45964</v>
      </c>
      <c r="C15" s="29">
        <f t="shared" si="1"/>
        <v>45964</v>
      </c>
      <c r="D15" s="30"/>
      <c r="E15" s="31"/>
      <c r="F15" s="32"/>
      <c r="G15" s="32"/>
      <c r="H15" s="32"/>
      <c r="I15" s="33">
        <f t="shared" si="2"/>
        <v>0</v>
      </c>
      <c r="J15" s="34"/>
      <c r="K15" s="35">
        <f t="shared" si="0"/>
        <v>0</v>
      </c>
      <c r="L15" s="36">
        <f t="shared" si="3"/>
        <v>0</v>
      </c>
      <c r="M15" s="5" t="str">
        <f t="shared" si="4"/>
        <v xml:space="preserve">  </v>
      </c>
      <c r="N15" s="37" t="s">
        <v>21</v>
      </c>
      <c r="O15" s="38" t="s">
        <v>13</v>
      </c>
    </row>
    <row r="16" spans="2:15" x14ac:dyDescent="0.2">
      <c r="B16" s="28">
        <f t="shared" si="5"/>
        <v>45965</v>
      </c>
      <c r="C16" s="29">
        <f t="shared" si="1"/>
        <v>45965</v>
      </c>
      <c r="D16" s="30"/>
      <c r="E16" s="31"/>
      <c r="F16" s="32"/>
      <c r="G16" s="32"/>
      <c r="H16" s="32"/>
      <c r="I16" s="33">
        <f t="shared" si="2"/>
        <v>0</v>
      </c>
      <c r="J16" s="34"/>
      <c r="K16" s="35">
        <f t="shared" si="0"/>
        <v>0</v>
      </c>
      <c r="L16" s="36">
        <f t="shared" si="3"/>
        <v>0</v>
      </c>
      <c r="M16" s="5" t="str">
        <f t="shared" si="4"/>
        <v xml:space="preserve">  </v>
      </c>
      <c r="N16" s="37" t="s">
        <v>22</v>
      </c>
      <c r="O16" s="38" t="s">
        <v>13</v>
      </c>
    </row>
    <row r="17" spans="2:17" x14ac:dyDescent="0.2">
      <c r="B17" s="28">
        <f t="shared" si="5"/>
        <v>45966</v>
      </c>
      <c r="C17" s="29">
        <f t="shared" si="1"/>
        <v>45966</v>
      </c>
      <c r="D17" s="30"/>
      <c r="E17" s="31"/>
      <c r="F17" s="32"/>
      <c r="G17" s="32"/>
      <c r="H17" s="32"/>
      <c r="I17" s="33">
        <f t="shared" si="2"/>
        <v>0</v>
      </c>
      <c r="J17" s="34"/>
      <c r="K17" s="35">
        <f t="shared" si="0"/>
        <v>0</v>
      </c>
      <c r="L17" s="36">
        <f t="shared" si="3"/>
        <v>0</v>
      </c>
      <c r="M17" s="5" t="str">
        <f t="shared" si="4"/>
        <v xml:space="preserve">  </v>
      </c>
      <c r="N17" s="37" t="s">
        <v>23</v>
      </c>
      <c r="O17" s="38" t="s">
        <v>13</v>
      </c>
    </row>
    <row r="18" spans="2:17" x14ac:dyDescent="0.2">
      <c r="B18" s="28">
        <f t="shared" si="5"/>
        <v>45967</v>
      </c>
      <c r="C18" s="29">
        <f t="shared" si="1"/>
        <v>45967</v>
      </c>
      <c r="D18" s="30"/>
      <c r="E18" s="31"/>
      <c r="F18" s="32"/>
      <c r="G18" s="32"/>
      <c r="H18" s="32"/>
      <c r="I18" s="33">
        <f t="shared" si="2"/>
        <v>0</v>
      </c>
      <c r="J18" s="34"/>
      <c r="K18" s="35">
        <f t="shared" si="0"/>
        <v>0</v>
      </c>
      <c r="L18" s="36">
        <f t="shared" si="3"/>
        <v>0</v>
      </c>
      <c r="M18" s="5" t="str">
        <f t="shared" si="4"/>
        <v xml:space="preserve">  </v>
      </c>
      <c r="N18" s="37" t="s">
        <v>24</v>
      </c>
      <c r="O18" s="38" t="s">
        <v>13</v>
      </c>
    </row>
    <row r="19" spans="2:17" ht="12.75" customHeight="1" thickBot="1" x14ac:dyDescent="0.25">
      <c r="B19" s="28">
        <f t="shared" si="5"/>
        <v>45968</v>
      </c>
      <c r="C19" s="29">
        <f t="shared" si="1"/>
        <v>45968</v>
      </c>
      <c r="D19" s="30"/>
      <c r="E19" s="31"/>
      <c r="F19" s="32"/>
      <c r="G19" s="32"/>
      <c r="H19" s="32"/>
      <c r="I19" s="33">
        <f t="shared" si="2"/>
        <v>0</v>
      </c>
      <c r="J19" s="34"/>
      <c r="K19" s="35">
        <f t="shared" si="0"/>
        <v>0</v>
      </c>
      <c r="L19" s="36">
        <f t="shared" si="3"/>
        <v>0</v>
      </c>
      <c r="M19" s="5" t="str">
        <f t="shared" si="4"/>
        <v xml:space="preserve">  </v>
      </c>
      <c r="N19" s="39" t="s">
        <v>48</v>
      </c>
      <c r="O19" s="40" t="s">
        <v>13</v>
      </c>
    </row>
    <row r="20" spans="2:17" ht="12.75" customHeight="1" thickBot="1" x14ac:dyDescent="0.25">
      <c r="B20" s="28">
        <f t="shared" si="5"/>
        <v>45969</v>
      </c>
      <c r="C20" s="29">
        <f t="shared" si="1"/>
        <v>45969</v>
      </c>
      <c r="D20" s="30"/>
      <c r="E20" s="31"/>
      <c r="F20" s="32"/>
      <c r="G20" s="32"/>
      <c r="H20" s="32"/>
      <c r="I20" s="33">
        <f t="shared" si="2"/>
        <v>0</v>
      </c>
      <c r="J20" s="34"/>
      <c r="K20" s="35">
        <f t="shared" si="0"/>
        <v>0</v>
      </c>
      <c r="L20" s="36">
        <f t="shared" si="3"/>
        <v>0</v>
      </c>
      <c r="M20" s="5" t="str">
        <f t="shared" si="4"/>
        <v xml:space="preserve"> </v>
      </c>
      <c r="N20" s="5"/>
      <c r="O20" s="8"/>
    </row>
    <row r="21" spans="2:17" ht="12.75" customHeight="1" x14ac:dyDescent="0.2">
      <c r="B21" s="28">
        <f t="shared" si="5"/>
        <v>45970</v>
      </c>
      <c r="C21" s="29">
        <f t="shared" si="1"/>
        <v>45970</v>
      </c>
      <c r="D21" s="30"/>
      <c r="E21" s="31"/>
      <c r="F21" s="32"/>
      <c r="G21" s="32"/>
      <c r="H21" s="32"/>
      <c r="I21" s="33">
        <f t="shared" si="2"/>
        <v>0</v>
      </c>
      <c r="J21" s="34"/>
      <c r="K21" s="35">
        <f t="shared" si="0"/>
        <v>0</v>
      </c>
      <c r="L21" s="36">
        <f t="shared" si="3"/>
        <v>0</v>
      </c>
      <c r="M21" s="5" t="str">
        <f t="shared" si="4"/>
        <v xml:space="preserve"> </v>
      </c>
      <c r="N21" s="126" t="s">
        <v>46</v>
      </c>
      <c r="O21" s="127"/>
    </row>
    <row r="22" spans="2:17" s="49" customFormat="1" ht="12.75" customHeight="1" thickBot="1" x14ac:dyDescent="0.25">
      <c r="B22" s="41">
        <f t="shared" si="5"/>
        <v>45971</v>
      </c>
      <c r="C22" s="42">
        <f t="shared" si="1"/>
        <v>45971</v>
      </c>
      <c r="D22" s="43"/>
      <c r="E22" s="44"/>
      <c r="F22" s="45"/>
      <c r="G22" s="45"/>
      <c r="H22" s="45"/>
      <c r="I22" s="72">
        <f t="shared" si="2"/>
        <v>0</v>
      </c>
      <c r="J22" s="46"/>
      <c r="K22" s="35">
        <f t="shared" si="0"/>
        <v>0</v>
      </c>
      <c r="L22" s="47">
        <f t="shared" si="3"/>
        <v>0</v>
      </c>
      <c r="M22" s="5" t="str">
        <f t="shared" si="4"/>
        <v xml:space="preserve">  </v>
      </c>
      <c r="N22" s="128"/>
      <c r="O22" s="129"/>
      <c r="P22" s="48"/>
      <c r="Q22" s="48"/>
    </row>
    <row r="23" spans="2:17" ht="12.75" customHeight="1" x14ac:dyDescent="0.2">
      <c r="B23" s="28">
        <f t="shared" si="5"/>
        <v>45972</v>
      </c>
      <c r="C23" s="29">
        <f t="shared" si="1"/>
        <v>45972</v>
      </c>
      <c r="D23" s="30"/>
      <c r="E23" s="31"/>
      <c r="F23" s="32"/>
      <c r="G23" s="32"/>
      <c r="H23" s="32"/>
      <c r="I23" s="33">
        <f t="shared" si="2"/>
        <v>0</v>
      </c>
      <c r="J23" s="34"/>
      <c r="K23" s="35">
        <f t="shared" si="0"/>
        <v>0</v>
      </c>
      <c r="L23" s="36">
        <f t="shared" si="3"/>
        <v>0</v>
      </c>
      <c r="M23" s="5" t="str">
        <f t="shared" si="4"/>
        <v xml:space="preserve">  </v>
      </c>
      <c r="N23" s="84"/>
      <c r="O23" s="85"/>
    </row>
    <row r="24" spans="2:17" ht="12.75" customHeight="1" x14ac:dyDescent="0.2">
      <c r="B24" s="28">
        <f t="shared" si="5"/>
        <v>45973</v>
      </c>
      <c r="C24" s="29">
        <f t="shared" si="1"/>
        <v>45973</v>
      </c>
      <c r="D24" s="30"/>
      <c r="E24" s="31"/>
      <c r="F24" s="32"/>
      <c r="G24" s="32"/>
      <c r="H24" s="32"/>
      <c r="I24" s="33">
        <f t="shared" si="2"/>
        <v>0</v>
      </c>
      <c r="J24" s="34"/>
      <c r="K24" s="35">
        <f t="shared" si="0"/>
        <v>0</v>
      </c>
      <c r="L24" s="36">
        <f t="shared" si="3"/>
        <v>0</v>
      </c>
      <c r="M24" s="5" t="str">
        <f t="shared" si="4"/>
        <v xml:space="preserve">  </v>
      </c>
      <c r="N24" s="82" t="s">
        <v>43</v>
      </c>
      <c r="O24" s="87"/>
    </row>
    <row r="25" spans="2:17" ht="12.75" customHeight="1" x14ac:dyDescent="0.2">
      <c r="B25" s="28">
        <f t="shared" si="5"/>
        <v>45974</v>
      </c>
      <c r="C25" s="29">
        <f t="shared" si="1"/>
        <v>45974</v>
      </c>
      <c r="D25" s="30"/>
      <c r="E25" s="31"/>
      <c r="F25" s="32"/>
      <c r="G25" s="32"/>
      <c r="H25" s="32"/>
      <c r="I25" s="33">
        <f t="shared" si="2"/>
        <v>0</v>
      </c>
      <c r="J25" s="34"/>
      <c r="K25" s="35">
        <f t="shared" si="0"/>
        <v>0</v>
      </c>
      <c r="L25" s="36">
        <f t="shared" si="3"/>
        <v>0</v>
      </c>
      <c r="M25" s="5" t="str">
        <f t="shared" si="4"/>
        <v xml:space="preserve">  </v>
      </c>
      <c r="N25" s="82" t="s">
        <v>44</v>
      </c>
      <c r="O25" s="83"/>
    </row>
    <row r="26" spans="2:17" ht="12.75" customHeight="1" x14ac:dyDescent="0.2">
      <c r="B26" s="28">
        <f t="shared" si="5"/>
        <v>45975</v>
      </c>
      <c r="C26" s="29">
        <f t="shared" si="1"/>
        <v>45975</v>
      </c>
      <c r="D26" s="30"/>
      <c r="E26" s="31"/>
      <c r="F26" s="32"/>
      <c r="G26" s="32"/>
      <c r="H26" s="32"/>
      <c r="I26" s="33">
        <f t="shared" si="2"/>
        <v>0</v>
      </c>
      <c r="J26" s="34"/>
      <c r="K26" s="35">
        <f t="shared" si="0"/>
        <v>0</v>
      </c>
      <c r="L26" s="36">
        <f t="shared" si="3"/>
        <v>0</v>
      </c>
      <c r="M26" s="5" t="str">
        <f t="shared" si="4"/>
        <v xml:space="preserve">  </v>
      </c>
      <c r="N26" s="82"/>
      <c r="O26" s="83"/>
    </row>
    <row r="27" spans="2:17" ht="12.75" customHeight="1" x14ac:dyDescent="0.2">
      <c r="B27" s="28">
        <f t="shared" si="5"/>
        <v>45976</v>
      </c>
      <c r="C27" s="29">
        <f t="shared" si="1"/>
        <v>45976</v>
      </c>
      <c r="D27" s="30"/>
      <c r="E27" s="31"/>
      <c r="F27" s="32"/>
      <c r="G27" s="32"/>
      <c r="H27" s="32"/>
      <c r="I27" s="33">
        <f t="shared" si="2"/>
        <v>0</v>
      </c>
      <c r="J27" s="34"/>
      <c r="K27" s="35">
        <f t="shared" si="0"/>
        <v>0</v>
      </c>
      <c r="L27" s="36">
        <f t="shared" si="3"/>
        <v>0</v>
      </c>
      <c r="M27" s="5" t="str">
        <f t="shared" si="4"/>
        <v xml:space="preserve"> </v>
      </c>
      <c r="N27" s="82" t="s">
        <v>45</v>
      </c>
      <c r="O27" s="83"/>
    </row>
    <row r="28" spans="2:17" ht="12.75" customHeight="1" x14ac:dyDescent="0.2">
      <c r="B28" s="28">
        <f t="shared" si="5"/>
        <v>45977</v>
      </c>
      <c r="C28" s="29">
        <f t="shared" si="1"/>
        <v>45977</v>
      </c>
      <c r="D28" s="30"/>
      <c r="E28" s="31"/>
      <c r="F28" s="32"/>
      <c r="G28" s="32"/>
      <c r="H28" s="32"/>
      <c r="I28" s="33">
        <f t="shared" si="2"/>
        <v>0</v>
      </c>
      <c r="J28" s="34"/>
      <c r="K28" s="35">
        <f t="shared" si="0"/>
        <v>0</v>
      </c>
      <c r="L28" s="36">
        <f t="shared" si="3"/>
        <v>0</v>
      </c>
      <c r="M28" s="5" t="str">
        <f t="shared" si="4"/>
        <v xml:space="preserve"> </v>
      </c>
      <c r="N28" s="82"/>
      <c r="O28" s="83"/>
    </row>
    <row r="29" spans="2:17" ht="12.75" customHeight="1" x14ac:dyDescent="0.2">
      <c r="B29" s="28">
        <f t="shared" si="5"/>
        <v>45978</v>
      </c>
      <c r="C29" s="29">
        <f t="shared" si="1"/>
        <v>45978</v>
      </c>
      <c r="D29" s="30"/>
      <c r="E29" s="31"/>
      <c r="F29" s="32"/>
      <c r="G29" s="32"/>
      <c r="H29" s="32"/>
      <c r="I29" s="33">
        <f t="shared" si="2"/>
        <v>0</v>
      </c>
      <c r="J29" s="34"/>
      <c r="K29" s="35">
        <f t="shared" si="0"/>
        <v>0</v>
      </c>
      <c r="L29" s="36">
        <f t="shared" si="3"/>
        <v>0</v>
      </c>
      <c r="M29" s="5" t="str">
        <f t="shared" si="4"/>
        <v xml:space="preserve">  </v>
      </c>
      <c r="N29" s="84"/>
      <c r="O29" s="85"/>
    </row>
    <row r="30" spans="2:17" ht="12.75" customHeight="1" x14ac:dyDescent="0.2">
      <c r="B30" s="28">
        <f t="shared" si="5"/>
        <v>45979</v>
      </c>
      <c r="C30" s="29">
        <f t="shared" si="1"/>
        <v>45979</v>
      </c>
      <c r="D30" s="30"/>
      <c r="E30" s="31"/>
      <c r="F30" s="32"/>
      <c r="G30" s="32"/>
      <c r="H30" s="32"/>
      <c r="I30" s="33">
        <f t="shared" si="2"/>
        <v>0</v>
      </c>
      <c r="J30" s="34"/>
      <c r="K30" s="35">
        <f t="shared" si="0"/>
        <v>0</v>
      </c>
      <c r="L30" s="36">
        <f t="shared" si="3"/>
        <v>0</v>
      </c>
      <c r="M30" s="5" t="str">
        <f t="shared" si="4"/>
        <v xml:space="preserve">  </v>
      </c>
      <c r="N30" s="86"/>
      <c r="O30" s="87"/>
    </row>
    <row r="31" spans="2:17" ht="12.75" customHeight="1" x14ac:dyDescent="0.2">
      <c r="B31" s="28">
        <f t="shared" si="5"/>
        <v>45980</v>
      </c>
      <c r="C31" s="29">
        <f t="shared" si="1"/>
        <v>45980</v>
      </c>
      <c r="D31" s="30"/>
      <c r="E31" s="31"/>
      <c r="F31" s="32"/>
      <c r="G31" s="32"/>
      <c r="H31" s="32"/>
      <c r="I31" s="33">
        <f t="shared" si="2"/>
        <v>0</v>
      </c>
      <c r="J31" s="34"/>
      <c r="K31" s="35">
        <f t="shared" si="0"/>
        <v>0</v>
      </c>
      <c r="L31" s="36">
        <f t="shared" si="3"/>
        <v>0</v>
      </c>
      <c r="M31" s="5" t="str">
        <f t="shared" si="4"/>
        <v xml:space="preserve">  </v>
      </c>
      <c r="N31" s="82"/>
      <c r="O31" s="83"/>
    </row>
    <row r="32" spans="2:17" ht="12.75" customHeight="1" x14ac:dyDescent="0.2">
      <c r="B32" s="28">
        <f t="shared" si="5"/>
        <v>45981</v>
      </c>
      <c r="C32" s="29">
        <f t="shared" si="1"/>
        <v>45981</v>
      </c>
      <c r="D32" s="30"/>
      <c r="E32" s="31"/>
      <c r="F32" s="32"/>
      <c r="G32" s="32"/>
      <c r="H32" s="32"/>
      <c r="I32" s="33">
        <f t="shared" si="2"/>
        <v>0</v>
      </c>
      <c r="J32" s="34"/>
      <c r="K32" s="35">
        <f t="shared" si="0"/>
        <v>0</v>
      </c>
      <c r="L32" s="36">
        <f t="shared" si="3"/>
        <v>0</v>
      </c>
      <c r="M32" s="5" t="str">
        <f t="shared" si="4"/>
        <v xml:space="preserve">  </v>
      </c>
      <c r="N32" s="82"/>
      <c r="O32" s="83"/>
    </row>
    <row r="33" spans="2:15" ht="12.75" customHeight="1" x14ac:dyDescent="0.2">
      <c r="B33" s="28">
        <f t="shared" si="5"/>
        <v>45982</v>
      </c>
      <c r="C33" s="29">
        <f t="shared" si="1"/>
        <v>45982</v>
      </c>
      <c r="D33" s="30"/>
      <c r="E33" s="31"/>
      <c r="F33" s="32"/>
      <c r="G33" s="32"/>
      <c r="H33" s="32"/>
      <c r="I33" s="33">
        <f t="shared" si="2"/>
        <v>0</v>
      </c>
      <c r="J33" s="34"/>
      <c r="K33" s="35">
        <f t="shared" si="0"/>
        <v>0</v>
      </c>
      <c r="L33" s="36">
        <f t="shared" si="3"/>
        <v>0</v>
      </c>
      <c r="M33" s="5" t="str">
        <f t="shared" si="4"/>
        <v xml:space="preserve">  </v>
      </c>
      <c r="N33" s="82"/>
      <c r="O33" s="83"/>
    </row>
    <row r="34" spans="2:15" ht="12.75" customHeight="1" x14ac:dyDescent="0.2">
      <c r="B34" s="28">
        <f t="shared" si="5"/>
        <v>45983</v>
      </c>
      <c r="C34" s="29">
        <f t="shared" si="1"/>
        <v>45983</v>
      </c>
      <c r="D34" s="30"/>
      <c r="E34" s="31"/>
      <c r="F34" s="32"/>
      <c r="G34" s="32"/>
      <c r="H34" s="32"/>
      <c r="I34" s="33">
        <f t="shared" si="2"/>
        <v>0</v>
      </c>
      <c r="J34" s="34"/>
      <c r="K34" s="35">
        <f t="shared" si="0"/>
        <v>0</v>
      </c>
      <c r="L34" s="36">
        <f t="shared" si="3"/>
        <v>0</v>
      </c>
      <c r="M34" s="5" t="str">
        <f t="shared" si="4"/>
        <v xml:space="preserve"> </v>
      </c>
      <c r="N34" s="82"/>
      <c r="O34" s="83"/>
    </row>
    <row r="35" spans="2:15" ht="12.75" customHeight="1" x14ac:dyDescent="0.2">
      <c r="B35" s="28">
        <f t="shared" si="5"/>
        <v>45984</v>
      </c>
      <c r="C35" s="29">
        <f t="shared" si="1"/>
        <v>45984</v>
      </c>
      <c r="D35" s="30"/>
      <c r="E35" s="31"/>
      <c r="F35" s="32"/>
      <c r="G35" s="32"/>
      <c r="H35" s="32"/>
      <c r="I35" s="33">
        <f t="shared" si="2"/>
        <v>0</v>
      </c>
      <c r="J35" s="34"/>
      <c r="K35" s="35">
        <f t="shared" si="0"/>
        <v>0</v>
      </c>
      <c r="L35" s="36">
        <f t="shared" si="3"/>
        <v>0</v>
      </c>
      <c r="M35" s="5" t="str">
        <f t="shared" si="4"/>
        <v xml:space="preserve"> </v>
      </c>
      <c r="N35" s="82"/>
      <c r="O35" s="83"/>
    </row>
    <row r="36" spans="2:15" ht="12.75" customHeight="1" x14ac:dyDescent="0.2">
      <c r="B36" s="28">
        <f t="shared" si="5"/>
        <v>45985</v>
      </c>
      <c r="C36" s="29">
        <f t="shared" si="1"/>
        <v>45985</v>
      </c>
      <c r="D36" s="30"/>
      <c r="E36" s="31"/>
      <c r="F36" s="32"/>
      <c r="G36" s="32"/>
      <c r="H36" s="32"/>
      <c r="I36" s="33">
        <f t="shared" si="2"/>
        <v>0</v>
      </c>
      <c r="J36" s="34"/>
      <c r="K36" s="35">
        <f t="shared" si="0"/>
        <v>0</v>
      </c>
      <c r="L36" s="36">
        <f t="shared" si="3"/>
        <v>0</v>
      </c>
      <c r="M36" s="5" t="str">
        <f t="shared" si="4"/>
        <v xml:space="preserve">  </v>
      </c>
      <c r="N36" s="82"/>
      <c r="O36" s="83"/>
    </row>
    <row r="37" spans="2:15" ht="12.75" customHeight="1" x14ac:dyDescent="0.2">
      <c r="B37" s="28">
        <f t="shared" si="5"/>
        <v>45986</v>
      </c>
      <c r="C37" s="29">
        <f t="shared" si="1"/>
        <v>45986</v>
      </c>
      <c r="D37" s="30"/>
      <c r="E37" s="31"/>
      <c r="F37" s="32"/>
      <c r="G37" s="32"/>
      <c r="H37" s="32"/>
      <c r="I37" s="33">
        <f t="shared" si="2"/>
        <v>0</v>
      </c>
      <c r="J37" s="34"/>
      <c r="K37" s="35">
        <f t="shared" si="0"/>
        <v>0</v>
      </c>
      <c r="L37" s="36">
        <f t="shared" si="3"/>
        <v>0</v>
      </c>
      <c r="M37" s="5" t="str">
        <f t="shared" si="4"/>
        <v xml:space="preserve">  </v>
      </c>
      <c r="N37" s="82"/>
      <c r="O37" s="83"/>
    </row>
    <row r="38" spans="2:15" ht="12.75" customHeight="1" x14ac:dyDescent="0.2">
      <c r="B38" s="28">
        <f t="shared" si="5"/>
        <v>45987</v>
      </c>
      <c r="C38" s="29">
        <f t="shared" si="1"/>
        <v>45987</v>
      </c>
      <c r="D38" s="30"/>
      <c r="E38" s="31"/>
      <c r="F38" s="32"/>
      <c r="G38" s="32"/>
      <c r="H38" s="32"/>
      <c r="I38" s="33">
        <f t="shared" si="2"/>
        <v>0</v>
      </c>
      <c r="J38" s="34"/>
      <c r="K38" s="35">
        <f t="shared" si="0"/>
        <v>0</v>
      </c>
      <c r="L38" s="36">
        <f t="shared" si="3"/>
        <v>0</v>
      </c>
      <c r="M38" s="5" t="str">
        <f t="shared" si="4"/>
        <v xml:space="preserve">  </v>
      </c>
      <c r="N38" s="82"/>
      <c r="O38" s="83"/>
    </row>
    <row r="39" spans="2:15" ht="12.75" customHeight="1" x14ac:dyDescent="0.2">
      <c r="B39" s="28">
        <f t="shared" si="5"/>
        <v>45988</v>
      </c>
      <c r="C39" s="29">
        <f t="shared" si="1"/>
        <v>45988</v>
      </c>
      <c r="D39" s="30"/>
      <c r="E39" s="31"/>
      <c r="F39" s="32"/>
      <c r="G39" s="32"/>
      <c r="H39" s="32"/>
      <c r="I39" s="33">
        <f t="shared" si="2"/>
        <v>0</v>
      </c>
      <c r="J39" s="34"/>
      <c r="K39" s="35">
        <f t="shared" si="0"/>
        <v>0</v>
      </c>
      <c r="L39" s="36">
        <f t="shared" si="3"/>
        <v>0</v>
      </c>
      <c r="M39" s="5" t="str">
        <f t="shared" si="4"/>
        <v xml:space="preserve">  </v>
      </c>
      <c r="N39" s="84"/>
      <c r="O39" s="85"/>
    </row>
    <row r="40" spans="2:15" ht="12.75" customHeight="1" x14ac:dyDescent="0.2">
      <c r="B40" s="28">
        <f t="shared" si="5"/>
        <v>45989</v>
      </c>
      <c r="C40" s="29">
        <f t="shared" si="1"/>
        <v>45989</v>
      </c>
      <c r="D40" s="30"/>
      <c r="E40" s="31"/>
      <c r="F40" s="32"/>
      <c r="G40" s="32"/>
      <c r="H40" s="32"/>
      <c r="I40" s="33">
        <f t="shared" si="2"/>
        <v>0</v>
      </c>
      <c r="J40" s="34"/>
      <c r="K40" s="35">
        <f t="shared" si="0"/>
        <v>0</v>
      </c>
      <c r="L40" s="36">
        <f t="shared" si="3"/>
        <v>0</v>
      </c>
      <c r="M40" s="5" t="str">
        <f t="shared" si="4"/>
        <v xml:space="preserve">  </v>
      </c>
      <c r="N40" s="86"/>
      <c r="O40" s="87"/>
    </row>
    <row r="41" spans="2:15" ht="12.75" customHeight="1" x14ac:dyDescent="0.2">
      <c r="B41" s="28">
        <f t="shared" si="5"/>
        <v>45990</v>
      </c>
      <c r="C41" s="29">
        <f t="shared" si="1"/>
        <v>45990</v>
      </c>
      <c r="D41" s="30"/>
      <c r="E41" s="31"/>
      <c r="F41" s="32"/>
      <c r="G41" s="32"/>
      <c r="H41" s="32"/>
      <c r="I41" s="33">
        <f t="shared" si="2"/>
        <v>0</v>
      </c>
      <c r="J41" s="34"/>
      <c r="K41" s="35">
        <f t="shared" si="0"/>
        <v>0</v>
      </c>
      <c r="L41" s="36">
        <f t="shared" si="3"/>
        <v>0</v>
      </c>
      <c r="M41" s="5" t="str">
        <f t="shared" si="4"/>
        <v xml:space="preserve"> </v>
      </c>
      <c r="N41" s="82"/>
      <c r="O41" s="83"/>
    </row>
    <row r="42" spans="2:15" ht="12.75" customHeight="1" thickBot="1" x14ac:dyDescent="0.25">
      <c r="B42" s="56">
        <f t="shared" si="5"/>
        <v>45991</v>
      </c>
      <c r="C42" s="57">
        <f t="shared" si="1"/>
        <v>45991</v>
      </c>
      <c r="D42" s="58"/>
      <c r="E42" s="59"/>
      <c r="F42" s="60"/>
      <c r="G42" s="60"/>
      <c r="H42" s="60"/>
      <c r="I42" s="61">
        <f t="shared" si="2"/>
        <v>0</v>
      </c>
      <c r="J42" s="62"/>
      <c r="K42" s="61">
        <f t="shared" si="0"/>
        <v>0</v>
      </c>
      <c r="L42" s="63">
        <f t="shared" si="3"/>
        <v>0</v>
      </c>
      <c r="M42" s="5" t="str">
        <f t="shared" si="4"/>
        <v xml:space="preserve"> </v>
      </c>
      <c r="N42" s="82"/>
      <c r="O42" s="83"/>
    </row>
    <row r="43" spans="2:15" ht="12.75" customHeight="1" x14ac:dyDescent="0.2">
      <c r="B43" s="10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84"/>
      <c r="O43" s="85"/>
    </row>
    <row r="44" spans="2:15" ht="12.75" customHeight="1" thickBot="1" x14ac:dyDescent="0.25">
      <c r="B44" s="10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88"/>
      <c r="O44" s="89"/>
    </row>
    <row r="45" spans="2:15" ht="16.5" customHeight="1" x14ac:dyDescent="0.25">
      <c r="B45" s="10"/>
      <c r="C45" s="5"/>
      <c r="D45" s="5"/>
      <c r="E45" s="5"/>
      <c r="F45" s="5"/>
      <c r="G45" s="5"/>
      <c r="H45" s="5"/>
      <c r="I45" s="5"/>
      <c r="J45" s="90" t="s">
        <v>26</v>
      </c>
      <c r="K45" s="92"/>
      <c r="L45" s="66">
        <f>SUM(L12:L43)</f>
        <v>-1831.2000000000003</v>
      </c>
      <c r="M45" s="5"/>
      <c r="N45" s="84"/>
      <c r="O45" s="85"/>
    </row>
    <row r="46" spans="2:15" ht="16.5" customHeight="1" x14ac:dyDescent="0.25">
      <c r="B46" s="10"/>
      <c r="C46" s="5"/>
      <c r="D46" s="5"/>
      <c r="E46" s="5"/>
      <c r="F46" s="5"/>
      <c r="G46" s="5"/>
      <c r="H46" s="5"/>
      <c r="I46" s="5"/>
      <c r="J46" s="93" t="s">
        <v>27</v>
      </c>
      <c r="K46" s="95"/>
      <c r="L46" s="67">
        <f>COUNTIF(M13:M42,"??")*$G$6/5</f>
        <v>168</v>
      </c>
      <c r="M46" s="5"/>
      <c r="N46" s="82"/>
      <c r="O46" s="83"/>
    </row>
    <row r="47" spans="2:15" ht="16.5" customHeight="1" thickBot="1" x14ac:dyDescent="0.3">
      <c r="B47" s="68"/>
      <c r="C47" s="69"/>
      <c r="D47" s="69"/>
      <c r="E47" s="69"/>
      <c r="F47" s="69"/>
      <c r="G47" s="69"/>
      <c r="H47" s="69"/>
      <c r="I47" s="69"/>
      <c r="J47" s="96" t="s">
        <v>28</v>
      </c>
      <c r="K47" s="98"/>
      <c r="L47" s="70">
        <f>L45-L46</f>
        <v>-1999.2000000000003</v>
      </c>
      <c r="M47" s="69"/>
      <c r="N47" s="151"/>
      <c r="O47" s="152"/>
    </row>
    <row r="49" spans="2:15" ht="40.5" customHeight="1" thickBot="1" x14ac:dyDescent="0.25">
      <c r="B49" s="148" t="s">
        <v>49</v>
      </c>
      <c r="C49" s="149"/>
      <c r="D49" s="149"/>
      <c r="E49" s="150"/>
      <c r="F49" s="145"/>
      <c r="G49" s="146"/>
      <c r="H49" s="146"/>
      <c r="I49" s="147"/>
      <c r="K49" s="142" t="s">
        <v>50</v>
      </c>
      <c r="L49" s="143"/>
      <c r="M49" s="143"/>
      <c r="N49" s="144"/>
      <c r="O49" s="144"/>
    </row>
  </sheetData>
  <mergeCells count="60">
    <mergeCell ref="B49:E49"/>
    <mergeCell ref="F49:I49"/>
    <mergeCell ref="K49:M49"/>
    <mergeCell ref="N49:O49"/>
    <mergeCell ref="J46:K46"/>
    <mergeCell ref="N46:O46"/>
    <mergeCell ref="J47:K47"/>
    <mergeCell ref="N47:O47"/>
    <mergeCell ref="N42:O42"/>
    <mergeCell ref="N43:O43"/>
    <mergeCell ref="N44:O44"/>
    <mergeCell ref="J45:K45"/>
    <mergeCell ref="N45:O45"/>
    <mergeCell ref="N37:O37"/>
    <mergeCell ref="N38:O38"/>
    <mergeCell ref="N39:O39"/>
    <mergeCell ref="N40:O40"/>
    <mergeCell ref="N41:O41"/>
    <mergeCell ref="N32:O32"/>
    <mergeCell ref="N33:O33"/>
    <mergeCell ref="N34:O34"/>
    <mergeCell ref="N35:O35"/>
    <mergeCell ref="N36:O36"/>
    <mergeCell ref="N27:O27"/>
    <mergeCell ref="N28:O28"/>
    <mergeCell ref="N29:O29"/>
    <mergeCell ref="N30:O30"/>
    <mergeCell ref="N31:O31"/>
    <mergeCell ref="N21:O22"/>
    <mergeCell ref="N23:O23"/>
    <mergeCell ref="N24:O24"/>
    <mergeCell ref="N25:O25"/>
    <mergeCell ref="N26:O26"/>
    <mergeCell ref="J10:J11"/>
    <mergeCell ref="K10:K11"/>
    <mergeCell ref="L10:L11"/>
    <mergeCell ref="N10:N11"/>
    <mergeCell ref="O10:O11"/>
    <mergeCell ref="B2:O2"/>
    <mergeCell ref="B4:F4"/>
    <mergeCell ref="G4:I4"/>
    <mergeCell ref="B5:F5"/>
    <mergeCell ref="G5:I5"/>
    <mergeCell ref="J4:K4"/>
    <mergeCell ref="L4:N4"/>
    <mergeCell ref="J5:K5"/>
    <mergeCell ref="L5:N5"/>
    <mergeCell ref="B12:D12"/>
    <mergeCell ref="B6:F6"/>
    <mergeCell ref="G6:I6"/>
    <mergeCell ref="B7:F7"/>
    <mergeCell ref="G7:I7"/>
    <mergeCell ref="B8:F8"/>
    <mergeCell ref="G8:I8"/>
    <mergeCell ref="B10:D11"/>
    <mergeCell ref="E10:E11"/>
    <mergeCell ref="F10:F11"/>
    <mergeCell ref="G10:G11"/>
    <mergeCell ref="H10:H11"/>
    <mergeCell ref="I10:I11"/>
  </mergeCells>
  <conditionalFormatting sqref="E13:H42 J13:J42">
    <cfRule type="expression" dxfId="3" priority="2" stopIfTrue="1">
      <formula>($M13=" ")</formula>
    </cfRule>
  </conditionalFormatting>
  <conditionalFormatting sqref="L47">
    <cfRule type="expression" dxfId="2" priority="1" stopIfTrue="1">
      <formula>($L$47&lt;0)</formula>
    </cfRule>
  </conditionalFormatting>
  <dataValidations count="1">
    <dataValidation type="list" allowBlank="1" showInputMessage="1" showErrorMessage="1" sqref="J13:J42" xr:uid="{4217FC6E-F782-4A1A-A382-6ACD9ABE063C}">
      <formula1>$N$13:$N$19</formula1>
    </dataValidation>
  </dataValidations>
  <pageMargins left="0.70866141732283472" right="0.70866141732283472" top="0.78740157480314965" bottom="0.78740157480314965" header="0.31496062992125984" footer="0.31496062992125984"/>
  <pageSetup paperSize="9" scale="69" orientation="landscape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B4A92E-106A-4825-A756-09D5791D9C4D}">
  <sheetPr>
    <pageSetUpPr fitToPage="1"/>
  </sheetPr>
  <dimension ref="B1:Q49"/>
  <sheetViews>
    <sheetView topLeftCell="A3" zoomScale="85" zoomScaleNormal="85" workbookViewId="0">
      <selection activeCell="A3" sqref="A1:XFD1048576"/>
    </sheetView>
  </sheetViews>
  <sheetFormatPr baseColWidth="10" defaultColWidth="10.85546875" defaultRowHeight="12.75" x14ac:dyDescent="0.2"/>
  <cols>
    <col min="1" max="1" width="3.42578125" style="1" customWidth="1"/>
    <col min="2" max="2" width="3.7109375" style="1" customWidth="1"/>
    <col min="3" max="3" width="6.28515625" style="1" customWidth="1"/>
    <col min="4" max="4" width="2.28515625" style="1" customWidth="1"/>
    <col min="5" max="12" width="12" style="1" customWidth="1"/>
    <col min="13" max="13" width="3" style="1" customWidth="1"/>
    <col min="14" max="14" width="48.140625" style="1" customWidth="1"/>
    <col min="15" max="15" width="27.85546875" style="1" customWidth="1"/>
    <col min="16" max="16384" width="10.85546875" style="1"/>
  </cols>
  <sheetData>
    <row r="1" spans="2:15" ht="13.5" thickBot="1" x14ac:dyDescent="0.25"/>
    <row r="2" spans="2:15" ht="27" thickBot="1" x14ac:dyDescent="0.45">
      <c r="B2" s="113" t="s">
        <v>0</v>
      </c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5"/>
    </row>
    <row r="3" spans="2:15" ht="16.5" thickBot="1" x14ac:dyDescent="0.3">
      <c r="B3" s="2"/>
      <c r="C3" s="3"/>
      <c r="D3" s="3"/>
      <c r="E3" s="3"/>
      <c r="F3" s="4"/>
      <c r="G3" s="4"/>
      <c r="H3" s="4"/>
      <c r="I3" s="5"/>
      <c r="J3" s="5"/>
      <c r="K3" s="5"/>
      <c r="L3" s="5"/>
      <c r="M3" s="5"/>
      <c r="N3" s="5"/>
      <c r="O3" s="8"/>
    </row>
    <row r="4" spans="2:15" ht="15.75" x14ac:dyDescent="0.25">
      <c r="B4" s="90" t="s">
        <v>5</v>
      </c>
      <c r="C4" s="91"/>
      <c r="D4" s="91"/>
      <c r="E4" s="91"/>
      <c r="F4" s="92"/>
      <c r="G4" s="109" t="str">
        <f>Januar!$G$4</f>
        <v>Name Betrieb</v>
      </c>
      <c r="H4" s="104"/>
      <c r="I4" s="105"/>
      <c r="J4" s="90" t="s">
        <v>52</v>
      </c>
      <c r="K4" s="92"/>
      <c r="L4" s="104" t="str">
        <f>Januar!$L$4</f>
        <v>Strasse</v>
      </c>
      <c r="M4" s="104"/>
      <c r="N4" s="105"/>
      <c r="O4" s="8"/>
    </row>
    <row r="5" spans="2:15" ht="16.5" thickBot="1" x14ac:dyDescent="0.3">
      <c r="B5" s="93" t="s">
        <v>1</v>
      </c>
      <c r="C5" s="94"/>
      <c r="D5" s="94"/>
      <c r="E5" s="94"/>
      <c r="F5" s="95"/>
      <c r="G5" s="101" t="str">
        <f>Januar!$G$5</f>
        <v>Vorname Nachname</v>
      </c>
      <c r="H5" s="102"/>
      <c r="I5" s="103"/>
      <c r="J5" s="99" t="s">
        <v>53</v>
      </c>
      <c r="K5" s="100"/>
      <c r="L5" s="106" t="str">
        <f>Januar!$L$5</f>
        <v>Postleitzahl, Ort</v>
      </c>
      <c r="M5" s="107"/>
      <c r="N5" s="108"/>
      <c r="O5" s="8"/>
    </row>
    <row r="6" spans="2:15" ht="15.75" x14ac:dyDescent="0.25">
      <c r="B6" s="93" t="s">
        <v>25</v>
      </c>
      <c r="C6" s="94"/>
      <c r="D6" s="94"/>
      <c r="E6" s="94"/>
      <c r="F6" s="95"/>
      <c r="G6" s="101">
        <f>Januar!$G$6</f>
        <v>42</v>
      </c>
      <c r="H6" s="102"/>
      <c r="I6" s="103"/>
      <c r="J6" s="5"/>
      <c r="K6" s="5"/>
      <c r="L6" s="5"/>
      <c r="M6" s="9"/>
      <c r="N6" s="9"/>
      <c r="O6" s="8"/>
    </row>
    <row r="7" spans="2:15" ht="15.75" x14ac:dyDescent="0.25">
      <c r="B7" s="93" t="s">
        <v>3</v>
      </c>
      <c r="C7" s="94"/>
      <c r="D7" s="94"/>
      <c r="E7" s="94"/>
      <c r="F7" s="95"/>
      <c r="G7" s="101">
        <f>Januar!$G$7</f>
        <v>2025</v>
      </c>
      <c r="H7" s="102"/>
      <c r="I7" s="103"/>
      <c r="J7" s="5"/>
      <c r="K7" s="5"/>
      <c r="L7" s="5"/>
      <c r="M7" s="5"/>
      <c r="N7" s="5"/>
      <c r="O7" s="8"/>
    </row>
    <row r="8" spans="2:15" ht="16.5" thickBot="1" x14ac:dyDescent="0.3">
      <c r="B8" s="96" t="s">
        <v>4</v>
      </c>
      <c r="C8" s="97"/>
      <c r="D8" s="97"/>
      <c r="E8" s="97"/>
      <c r="F8" s="98"/>
      <c r="G8" s="139">
        <f>DATE(G7,12,1)</f>
        <v>45992</v>
      </c>
      <c r="H8" s="140"/>
      <c r="I8" s="141"/>
      <c r="J8" s="5"/>
      <c r="K8" s="5"/>
      <c r="L8" s="5"/>
      <c r="M8" s="5"/>
      <c r="N8" s="5"/>
      <c r="O8" s="8"/>
    </row>
    <row r="9" spans="2:15" ht="13.5" thickBot="1" x14ac:dyDescent="0.25">
      <c r="B9" s="10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8"/>
    </row>
    <row r="10" spans="2:15" ht="49.5" customHeight="1" x14ac:dyDescent="0.2">
      <c r="B10" s="120" t="s">
        <v>6</v>
      </c>
      <c r="C10" s="121"/>
      <c r="D10" s="122"/>
      <c r="E10" s="137" t="s">
        <v>14</v>
      </c>
      <c r="F10" s="133" t="s">
        <v>15</v>
      </c>
      <c r="G10" s="133" t="s">
        <v>7</v>
      </c>
      <c r="H10" s="133" t="s">
        <v>8</v>
      </c>
      <c r="I10" s="133" t="s">
        <v>9</v>
      </c>
      <c r="J10" s="133" t="s">
        <v>16</v>
      </c>
      <c r="K10" s="133" t="s">
        <v>17</v>
      </c>
      <c r="L10" s="135" t="s">
        <v>18</v>
      </c>
      <c r="M10" s="5"/>
      <c r="N10" s="116" t="s">
        <v>10</v>
      </c>
      <c r="O10" s="118" t="s">
        <v>11</v>
      </c>
    </row>
    <row r="11" spans="2:15" s="11" customFormat="1" ht="16.5" customHeight="1" thickBot="1" x14ac:dyDescent="0.25">
      <c r="B11" s="123"/>
      <c r="C11" s="124"/>
      <c r="D11" s="125"/>
      <c r="E11" s="138"/>
      <c r="F11" s="134"/>
      <c r="G11" s="134"/>
      <c r="H11" s="134"/>
      <c r="I11" s="134"/>
      <c r="J11" s="134"/>
      <c r="K11" s="134"/>
      <c r="L11" s="136"/>
      <c r="M11" s="12"/>
      <c r="N11" s="117"/>
      <c r="O11" s="119"/>
    </row>
    <row r="12" spans="2:15" s="11" customFormat="1" ht="27" customHeight="1" thickBot="1" x14ac:dyDescent="0.3">
      <c r="B12" s="130" t="s">
        <v>51</v>
      </c>
      <c r="C12" s="131"/>
      <c r="D12" s="132"/>
      <c r="E12" s="13"/>
      <c r="F12" s="14"/>
      <c r="G12" s="14"/>
      <c r="H12" s="14"/>
      <c r="I12" s="14"/>
      <c r="J12" s="14"/>
      <c r="K12" s="14"/>
      <c r="L12" s="15">
        <f>November!L47</f>
        <v>-1999.2000000000003</v>
      </c>
      <c r="M12" s="12"/>
      <c r="N12" s="16"/>
      <c r="O12" s="17"/>
    </row>
    <row r="13" spans="2:15" x14ac:dyDescent="0.2">
      <c r="B13" s="18">
        <f>G8</f>
        <v>45992</v>
      </c>
      <c r="C13" s="19">
        <f>B13</f>
        <v>45992</v>
      </c>
      <c r="D13" s="20"/>
      <c r="E13" s="21"/>
      <c r="F13" s="22"/>
      <c r="G13" s="22"/>
      <c r="H13" s="22"/>
      <c r="I13" s="23">
        <f>ROUND(20*24*(F13-E13-(H13-G13)),0)/20</f>
        <v>0</v>
      </c>
      <c r="J13" s="24"/>
      <c r="K13" s="23">
        <f t="shared" ref="K13:K43" si="0">IF(OR(J13=$N$13,J13=$N$14),ROUND(20*$G$6/5,1)/20,0)</f>
        <v>0</v>
      </c>
      <c r="L13" s="25">
        <f>I13+K13</f>
        <v>0</v>
      </c>
      <c r="M13" s="5" t="str">
        <f>IF(OR(AND(OR(WEEKDAY($B13,2)=6,WEEKDAY($B13,2)=7),$D13=""),AND(WEEKDAY($B13,2)&lt;&gt;6,WEEKDAY($B13,2)&lt;&gt;7,$D13&lt;&gt;""))," ","  ")</f>
        <v xml:space="preserve">  </v>
      </c>
      <c r="N13" s="26" t="s">
        <v>19</v>
      </c>
      <c r="O13" s="27" t="s">
        <v>12</v>
      </c>
    </row>
    <row r="14" spans="2:15" x14ac:dyDescent="0.2">
      <c r="B14" s="28">
        <f>B13+1</f>
        <v>45993</v>
      </c>
      <c r="C14" s="29">
        <f t="shared" ref="C14:C43" si="1">B14</f>
        <v>45993</v>
      </c>
      <c r="D14" s="30"/>
      <c r="E14" s="31"/>
      <c r="F14" s="32"/>
      <c r="G14" s="32"/>
      <c r="H14" s="32"/>
      <c r="I14" s="33">
        <f t="shared" ref="I14:I43" si="2">ROUND(20*24*(F14-E14-(H14-G14)),0)/20</f>
        <v>0</v>
      </c>
      <c r="J14" s="34"/>
      <c r="K14" s="35">
        <f t="shared" si="0"/>
        <v>0</v>
      </c>
      <c r="L14" s="36">
        <f t="shared" ref="L14:L43" si="3">I14+K14</f>
        <v>0</v>
      </c>
      <c r="M14" s="5" t="str">
        <f t="shared" ref="M14:M43" si="4">IF(OR(AND(OR(WEEKDAY($B14,2)=6,WEEKDAY($B14,2)=7),$D14=""),AND(WEEKDAY($B14,2)&lt;&gt;6,WEEKDAY($B14,2)&lt;&gt;7,$D14&lt;&gt;""))," ","  ")</f>
        <v xml:space="preserve">  </v>
      </c>
      <c r="N14" s="37" t="s">
        <v>20</v>
      </c>
      <c r="O14" s="38" t="s">
        <v>12</v>
      </c>
    </row>
    <row r="15" spans="2:15" x14ac:dyDescent="0.2">
      <c r="B15" s="28">
        <f t="shared" ref="B15:B42" si="5">B14+1</f>
        <v>45994</v>
      </c>
      <c r="C15" s="29">
        <f t="shared" si="1"/>
        <v>45994</v>
      </c>
      <c r="D15" s="30"/>
      <c r="E15" s="31"/>
      <c r="F15" s="32"/>
      <c r="G15" s="32"/>
      <c r="H15" s="32"/>
      <c r="I15" s="33">
        <f t="shared" si="2"/>
        <v>0</v>
      </c>
      <c r="J15" s="34"/>
      <c r="K15" s="35">
        <f t="shared" si="0"/>
        <v>0</v>
      </c>
      <c r="L15" s="36">
        <f t="shared" si="3"/>
        <v>0</v>
      </c>
      <c r="M15" s="5" t="str">
        <f t="shared" si="4"/>
        <v xml:space="preserve">  </v>
      </c>
      <c r="N15" s="37" t="s">
        <v>21</v>
      </c>
      <c r="O15" s="38" t="s">
        <v>13</v>
      </c>
    </row>
    <row r="16" spans="2:15" x14ac:dyDescent="0.2">
      <c r="B16" s="28">
        <f t="shared" si="5"/>
        <v>45995</v>
      </c>
      <c r="C16" s="29">
        <f t="shared" si="1"/>
        <v>45995</v>
      </c>
      <c r="D16" s="30"/>
      <c r="E16" s="31"/>
      <c r="F16" s="32"/>
      <c r="G16" s="32"/>
      <c r="H16" s="32"/>
      <c r="I16" s="33">
        <f t="shared" si="2"/>
        <v>0</v>
      </c>
      <c r="J16" s="34"/>
      <c r="K16" s="35">
        <f t="shared" si="0"/>
        <v>0</v>
      </c>
      <c r="L16" s="36">
        <f t="shared" si="3"/>
        <v>0</v>
      </c>
      <c r="M16" s="5" t="str">
        <f t="shared" si="4"/>
        <v xml:space="preserve">  </v>
      </c>
      <c r="N16" s="37" t="s">
        <v>22</v>
      </c>
      <c r="O16" s="38" t="s">
        <v>13</v>
      </c>
    </row>
    <row r="17" spans="2:17" x14ac:dyDescent="0.2">
      <c r="B17" s="28">
        <f t="shared" si="5"/>
        <v>45996</v>
      </c>
      <c r="C17" s="29">
        <f t="shared" si="1"/>
        <v>45996</v>
      </c>
      <c r="D17" s="30"/>
      <c r="E17" s="31"/>
      <c r="F17" s="32"/>
      <c r="G17" s="32"/>
      <c r="H17" s="32"/>
      <c r="I17" s="33">
        <f t="shared" si="2"/>
        <v>0</v>
      </c>
      <c r="J17" s="34"/>
      <c r="K17" s="35">
        <f t="shared" si="0"/>
        <v>0</v>
      </c>
      <c r="L17" s="36">
        <f t="shared" si="3"/>
        <v>0</v>
      </c>
      <c r="M17" s="5" t="str">
        <f t="shared" si="4"/>
        <v xml:space="preserve">  </v>
      </c>
      <c r="N17" s="37" t="s">
        <v>23</v>
      </c>
      <c r="O17" s="38" t="s">
        <v>13</v>
      </c>
    </row>
    <row r="18" spans="2:17" x14ac:dyDescent="0.2">
      <c r="B18" s="28">
        <f t="shared" si="5"/>
        <v>45997</v>
      </c>
      <c r="C18" s="29">
        <f t="shared" si="1"/>
        <v>45997</v>
      </c>
      <c r="D18" s="30"/>
      <c r="E18" s="31"/>
      <c r="F18" s="32"/>
      <c r="G18" s="32"/>
      <c r="H18" s="32"/>
      <c r="I18" s="33">
        <f t="shared" si="2"/>
        <v>0</v>
      </c>
      <c r="J18" s="34"/>
      <c r="K18" s="35">
        <f t="shared" si="0"/>
        <v>0</v>
      </c>
      <c r="L18" s="36">
        <f t="shared" si="3"/>
        <v>0</v>
      </c>
      <c r="M18" s="5" t="str">
        <f t="shared" si="4"/>
        <v xml:space="preserve"> </v>
      </c>
      <c r="N18" s="37" t="s">
        <v>24</v>
      </c>
      <c r="O18" s="38" t="s">
        <v>13</v>
      </c>
    </row>
    <row r="19" spans="2:17" ht="12.75" customHeight="1" thickBot="1" x14ac:dyDescent="0.25">
      <c r="B19" s="28">
        <f t="shared" si="5"/>
        <v>45998</v>
      </c>
      <c r="C19" s="29">
        <f t="shared" si="1"/>
        <v>45998</v>
      </c>
      <c r="D19" s="30"/>
      <c r="E19" s="31"/>
      <c r="F19" s="32"/>
      <c r="G19" s="32"/>
      <c r="H19" s="32"/>
      <c r="I19" s="33">
        <f t="shared" si="2"/>
        <v>0</v>
      </c>
      <c r="J19" s="34"/>
      <c r="K19" s="35">
        <f t="shared" si="0"/>
        <v>0</v>
      </c>
      <c r="L19" s="36">
        <f t="shared" si="3"/>
        <v>0</v>
      </c>
      <c r="M19" s="5" t="str">
        <f t="shared" si="4"/>
        <v xml:space="preserve"> </v>
      </c>
      <c r="N19" s="39" t="s">
        <v>48</v>
      </c>
      <c r="O19" s="40" t="s">
        <v>13</v>
      </c>
    </row>
    <row r="20" spans="2:17" ht="12.75" customHeight="1" thickBot="1" x14ac:dyDescent="0.25">
      <c r="B20" s="28">
        <f t="shared" si="5"/>
        <v>45999</v>
      </c>
      <c r="C20" s="29">
        <f t="shared" si="1"/>
        <v>45999</v>
      </c>
      <c r="D20" s="30"/>
      <c r="E20" s="31"/>
      <c r="F20" s="32"/>
      <c r="G20" s="32"/>
      <c r="H20" s="32"/>
      <c r="I20" s="33">
        <f t="shared" si="2"/>
        <v>0</v>
      </c>
      <c r="J20" s="34"/>
      <c r="K20" s="35">
        <f t="shared" si="0"/>
        <v>0</v>
      </c>
      <c r="L20" s="36">
        <f t="shared" si="3"/>
        <v>0</v>
      </c>
      <c r="M20" s="5" t="str">
        <f t="shared" si="4"/>
        <v xml:space="preserve">  </v>
      </c>
      <c r="N20" s="5"/>
      <c r="O20" s="8"/>
    </row>
    <row r="21" spans="2:17" ht="12.75" customHeight="1" x14ac:dyDescent="0.2">
      <c r="B21" s="28">
        <f t="shared" si="5"/>
        <v>46000</v>
      </c>
      <c r="C21" s="29">
        <f t="shared" si="1"/>
        <v>46000</v>
      </c>
      <c r="D21" s="30"/>
      <c r="E21" s="31"/>
      <c r="F21" s="32"/>
      <c r="G21" s="32"/>
      <c r="H21" s="32"/>
      <c r="I21" s="33">
        <f t="shared" si="2"/>
        <v>0</v>
      </c>
      <c r="J21" s="34"/>
      <c r="K21" s="35">
        <f t="shared" si="0"/>
        <v>0</v>
      </c>
      <c r="L21" s="36">
        <f t="shared" si="3"/>
        <v>0</v>
      </c>
      <c r="M21" s="5" t="str">
        <f t="shared" si="4"/>
        <v xml:space="preserve">  </v>
      </c>
      <c r="N21" s="126" t="s">
        <v>46</v>
      </c>
      <c r="O21" s="127"/>
    </row>
    <row r="22" spans="2:17" s="49" customFormat="1" ht="12.75" customHeight="1" thickBot="1" x14ac:dyDescent="0.25">
      <c r="B22" s="41">
        <f t="shared" si="5"/>
        <v>46001</v>
      </c>
      <c r="C22" s="42">
        <f t="shared" si="1"/>
        <v>46001</v>
      </c>
      <c r="D22" s="43"/>
      <c r="E22" s="44"/>
      <c r="F22" s="45"/>
      <c r="G22" s="45"/>
      <c r="H22" s="45"/>
      <c r="I22" s="72">
        <f t="shared" si="2"/>
        <v>0</v>
      </c>
      <c r="J22" s="46"/>
      <c r="K22" s="35">
        <f t="shared" si="0"/>
        <v>0</v>
      </c>
      <c r="L22" s="47">
        <f t="shared" si="3"/>
        <v>0</v>
      </c>
      <c r="M22" s="5" t="str">
        <f t="shared" si="4"/>
        <v xml:space="preserve">  </v>
      </c>
      <c r="N22" s="128"/>
      <c r="O22" s="129"/>
      <c r="P22" s="48"/>
      <c r="Q22" s="48"/>
    </row>
    <row r="23" spans="2:17" ht="12.75" customHeight="1" x14ac:dyDescent="0.2">
      <c r="B23" s="28">
        <f t="shared" si="5"/>
        <v>46002</v>
      </c>
      <c r="C23" s="29">
        <f t="shared" si="1"/>
        <v>46002</v>
      </c>
      <c r="D23" s="30"/>
      <c r="E23" s="31"/>
      <c r="F23" s="32"/>
      <c r="G23" s="32"/>
      <c r="H23" s="32"/>
      <c r="I23" s="33">
        <f t="shared" si="2"/>
        <v>0</v>
      </c>
      <c r="J23" s="34"/>
      <c r="K23" s="35">
        <f t="shared" si="0"/>
        <v>0</v>
      </c>
      <c r="L23" s="36">
        <f t="shared" si="3"/>
        <v>0</v>
      </c>
      <c r="M23" s="5" t="str">
        <f t="shared" si="4"/>
        <v xml:space="preserve">  </v>
      </c>
      <c r="N23" s="84"/>
      <c r="O23" s="85"/>
    </row>
    <row r="24" spans="2:17" ht="12.75" customHeight="1" x14ac:dyDescent="0.2">
      <c r="B24" s="28">
        <f t="shared" si="5"/>
        <v>46003</v>
      </c>
      <c r="C24" s="29">
        <f t="shared" si="1"/>
        <v>46003</v>
      </c>
      <c r="D24" s="30"/>
      <c r="E24" s="31"/>
      <c r="F24" s="32"/>
      <c r="G24" s="32"/>
      <c r="H24" s="32"/>
      <c r="I24" s="33">
        <f t="shared" si="2"/>
        <v>0</v>
      </c>
      <c r="J24" s="34"/>
      <c r="K24" s="35">
        <f t="shared" si="0"/>
        <v>0</v>
      </c>
      <c r="L24" s="36">
        <f t="shared" si="3"/>
        <v>0</v>
      </c>
      <c r="M24" s="5" t="str">
        <f t="shared" si="4"/>
        <v xml:space="preserve">  </v>
      </c>
      <c r="N24" s="82" t="s">
        <v>43</v>
      </c>
      <c r="O24" s="87"/>
    </row>
    <row r="25" spans="2:17" ht="12.75" customHeight="1" x14ac:dyDescent="0.2">
      <c r="B25" s="28">
        <f t="shared" si="5"/>
        <v>46004</v>
      </c>
      <c r="C25" s="29">
        <f t="shared" si="1"/>
        <v>46004</v>
      </c>
      <c r="D25" s="30"/>
      <c r="E25" s="31"/>
      <c r="F25" s="32"/>
      <c r="G25" s="32"/>
      <c r="H25" s="32"/>
      <c r="I25" s="33">
        <f t="shared" si="2"/>
        <v>0</v>
      </c>
      <c r="J25" s="34"/>
      <c r="K25" s="35">
        <f t="shared" si="0"/>
        <v>0</v>
      </c>
      <c r="L25" s="36">
        <f t="shared" si="3"/>
        <v>0</v>
      </c>
      <c r="M25" s="5" t="str">
        <f t="shared" si="4"/>
        <v xml:space="preserve"> </v>
      </c>
      <c r="N25" s="82" t="s">
        <v>44</v>
      </c>
      <c r="O25" s="83"/>
    </row>
    <row r="26" spans="2:17" ht="12.75" customHeight="1" x14ac:dyDescent="0.2">
      <c r="B26" s="28">
        <f t="shared" si="5"/>
        <v>46005</v>
      </c>
      <c r="C26" s="29">
        <f t="shared" si="1"/>
        <v>46005</v>
      </c>
      <c r="D26" s="30"/>
      <c r="E26" s="31"/>
      <c r="F26" s="32"/>
      <c r="G26" s="32"/>
      <c r="H26" s="32"/>
      <c r="I26" s="33">
        <f t="shared" si="2"/>
        <v>0</v>
      </c>
      <c r="J26" s="34"/>
      <c r="K26" s="35">
        <f t="shared" si="0"/>
        <v>0</v>
      </c>
      <c r="L26" s="36">
        <f t="shared" si="3"/>
        <v>0</v>
      </c>
      <c r="M26" s="5" t="str">
        <f t="shared" si="4"/>
        <v xml:space="preserve"> </v>
      </c>
      <c r="N26" s="82"/>
      <c r="O26" s="83"/>
    </row>
    <row r="27" spans="2:17" ht="12.75" customHeight="1" x14ac:dyDescent="0.2">
      <c r="B27" s="28">
        <f t="shared" si="5"/>
        <v>46006</v>
      </c>
      <c r="C27" s="29">
        <f t="shared" si="1"/>
        <v>46006</v>
      </c>
      <c r="D27" s="30"/>
      <c r="E27" s="31"/>
      <c r="F27" s="32"/>
      <c r="G27" s="32"/>
      <c r="H27" s="32"/>
      <c r="I27" s="33">
        <f t="shared" si="2"/>
        <v>0</v>
      </c>
      <c r="J27" s="34"/>
      <c r="K27" s="35">
        <f t="shared" si="0"/>
        <v>0</v>
      </c>
      <c r="L27" s="36">
        <f t="shared" si="3"/>
        <v>0</v>
      </c>
      <c r="M27" s="5" t="str">
        <f t="shared" si="4"/>
        <v xml:space="preserve">  </v>
      </c>
      <c r="N27" s="82" t="s">
        <v>45</v>
      </c>
      <c r="O27" s="83"/>
    </row>
    <row r="28" spans="2:17" ht="12.75" customHeight="1" x14ac:dyDescent="0.2">
      <c r="B28" s="28">
        <f t="shared" si="5"/>
        <v>46007</v>
      </c>
      <c r="C28" s="29">
        <f t="shared" si="1"/>
        <v>46007</v>
      </c>
      <c r="D28" s="30"/>
      <c r="E28" s="31"/>
      <c r="F28" s="32"/>
      <c r="G28" s="32"/>
      <c r="H28" s="32"/>
      <c r="I28" s="33">
        <f t="shared" si="2"/>
        <v>0</v>
      </c>
      <c r="J28" s="34"/>
      <c r="K28" s="35">
        <f t="shared" si="0"/>
        <v>0</v>
      </c>
      <c r="L28" s="36">
        <f t="shared" si="3"/>
        <v>0</v>
      </c>
      <c r="M28" s="5" t="str">
        <f t="shared" si="4"/>
        <v xml:space="preserve">  </v>
      </c>
      <c r="N28" s="82"/>
      <c r="O28" s="83"/>
    </row>
    <row r="29" spans="2:17" ht="12.75" customHeight="1" x14ac:dyDescent="0.2">
      <c r="B29" s="28">
        <f t="shared" si="5"/>
        <v>46008</v>
      </c>
      <c r="C29" s="29">
        <f t="shared" si="1"/>
        <v>46008</v>
      </c>
      <c r="D29" s="30"/>
      <c r="E29" s="31"/>
      <c r="F29" s="32"/>
      <c r="G29" s="32"/>
      <c r="H29" s="32"/>
      <c r="I29" s="33">
        <f t="shared" si="2"/>
        <v>0</v>
      </c>
      <c r="J29" s="34"/>
      <c r="K29" s="35">
        <f t="shared" si="0"/>
        <v>0</v>
      </c>
      <c r="L29" s="36">
        <f t="shared" si="3"/>
        <v>0</v>
      </c>
      <c r="M29" s="5" t="str">
        <f t="shared" si="4"/>
        <v xml:space="preserve">  </v>
      </c>
      <c r="N29" s="84"/>
      <c r="O29" s="85"/>
    </row>
    <row r="30" spans="2:17" ht="12.75" customHeight="1" x14ac:dyDescent="0.2">
      <c r="B30" s="28">
        <f t="shared" si="5"/>
        <v>46009</v>
      </c>
      <c r="C30" s="29">
        <f t="shared" si="1"/>
        <v>46009</v>
      </c>
      <c r="D30" s="30"/>
      <c r="E30" s="31"/>
      <c r="F30" s="32"/>
      <c r="G30" s="32"/>
      <c r="H30" s="32"/>
      <c r="I30" s="33">
        <f t="shared" si="2"/>
        <v>0</v>
      </c>
      <c r="J30" s="34"/>
      <c r="K30" s="35">
        <f t="shared" si="0"/>
        <v>0</v>
      </c>
      <c r="L30" s="36">
        <f t="shared" si="3"/>
        <v>0</v>
      </c>
      <c r="M30" s="5" t="str">
        <f t="shared" si="4"/>
        <v xml:space="preserve">  </v>
      </c>
      <c r="N30" s="86"/>
      <c r="O30" s="87"/>
    </row>
    <row r="31" spans="2:17" ht="12.75" customHeight="1" x14ac:dyDescent="0.2">
      <c r="B31" s="28">
        <f t="shared" si="5"/>
        <v>46010</v>
      </c>
      <c r="C31" s="29">
        <f t="shared" si="1"/>
        <v>46010</v>
      </c>
      <c r="D31" s="30"/>
      <c r="E31" s="31"/>
      <c r="F31" s="32"/>
      <c r="G31" s="32"/>
      <c r="H31" s="32"/>
      <c r="I31" s="33">
        <f t="shared" si="2"/>
        <v>0</v>
      </c>
      <c r="J31" s="34"/>
      <c r="K31" s="35">
        <f t="shared" si="0"/>
        <v>0</v>
      </c>
      <c r="L31" s="36">
        <f t="shared" si="3"/>
        <v>0</v>
      </c>
      <c r="M31" s="5" t="str">
        <f t="shared" si="4"/>
        <v xml:space="preserve">  </v>
      </c>
      <c r="N31" s="82"/>
      <c r="O31" s="83"/>
    </row>
    <row r="32" spans="2:17" ht="12.75" customHeight="1" x14ac:dyDescent="0.2">
      <c r="B32" s="28">
        <f t="shared" si="5"/>
        <v>46011</v>
      </c>
      <c r="C32" s="29">
        <f t="shared" si="1"/>
        <v>46011</v>
      </c>
      <c r="D32" s="30"/>
      <c r="E32" s="31"/>
      <c r="F32" s="32"/>
      <c r="G32" s="32"/>
      <c r="H32" s="32"/>
      <c r="I32" s="33">
        <f t="shared" si="2"/>
        <v>0</v>
      </c>
      <c r="J32" s="34"/>
      <c r="K32" s="35">
        <f t="shared" si="0"/>
        <v>0</v>
      </c>
      <c r="L32" s="36">
        <f t="shared" si="3"/>
        <v>0</v>
      </c>
      <c r="M32" s="5" t="str">
        <f t="shared" si="4"/>
        <v xml:space="preserve"> </v>
      </c>
      <c r="N32" s="82"/>
      <c r="O32" s="83"/>
    </row>
    <row r="33" spans="2:15" ht="12.75" customHeight="1" x14ac:dyDescent="0.2">
      <c r="B33" s="28">
        <f t="shared" si="5"/>
        <v>46012</v>
      </c>
      <c r="C33" s="29">
        <f t="shared" si="1"/>
        <v>46012</v>
      </c>
      <c r="D33" s="30"/>
      <c r="E33" s="31"/>
      <c r="F33" s="32"/>
      <c r="G33" s="32"/>
      <c r="H33" s="32"/>
      <c r="I33" s="33">
        <f t="shared" si="2"/>
        <v>0</v>
      </c>
      <c r="J33" s="34"/>
      <c r="K33" s="35">
        <f t="shared" si="0"/>
        <v>0</v>
      </c>
      <c r="L33" s="36">
        <f t="shared" si="3"/>
        <v>0</v>
      </c>
      <c r="M33" s="5" t="str">
        <f t="shared" si="4"/>
        <v xml:space="preserve"> </v>
      </c>
      <c r="N33" s="82"/>
      <c r="O33" s="83"/>
    </row>
    <row r="34" spans="2:15" ht="12.75" customHeight="1" x14ac:dyDescent="0.2">
      <c r="B34" s="28">
        <f t="shared" si="5"/>
        <v>46013</v>
      </c>
      <c r="C34" s="29">
        <f t="shared" si="1"/>
        <v>46013</v>
      </c>
      <c r="D34" s="30"/>
      <c r="E34" s="31"/>
      <c r="F34" s="32"/>
      <c r="G34" s="32"/>
      <c r="H34" s="32"/>
      <c r="I34" s="33">
        <f t="shared" si="2"/>
        <v>0</v>
      </c>
      <c r="J34" s="34"/>
      <c r="K34" s="35">
        <f t="shared" si="0"/>
        <v>0</v>
      </c>
      <c r="L34" s="36">
        <f t="shared" si="3"/>
        <v>0</v>
      </c>
      <c r="M34" s="5" t="str">
        <f t="shared" si="4"/>
        <v xml:space="preserve">  </v>
      </c>
      <c r="N34" s="82"/>
      <c r="O34" s="83"/>
    </row>
    <row r="35" spans="2:15" ht="12.75" customHeight="1" x14ac:dyDescent="0.2">
      <c r="B35" s="28">
        <f t="shared" si="5"/>
        <v>46014</v>
      </c>
      <c r="C35" s="29">
        <f t="shared" si="1"/>
        <v>46014</v>
      </c>
      <c r="D35" s="30"/>
      <c r="E35" s="31"/>
      <c r="F35" s="32"/>
      <c r="G35" s="32"/>
      <c r="H35" s="32"/>
      <c r="I35" s="33">
        <f t="shared" si="2"/>
        <v>0</v>
      </c>
      <c r="J35" s="34"/>
      <c r="K35" s="35">
        <f t="shared" si="0"/>
        <v>0</v>
      </c>
      <c r="L35" s="36">
        <f t="shared" si="3"/>
        <v>0</v>
      </c>
      <c r="M35" s="5" t="str">
        <f t="shared" si="4"/>
        <v xml:space="preserve">  </v>
      </c>
      <c r="N35" s="82"/>
      <c r="O35" s="83"/>
    </row>
    <row r="36" spans="2:15" ht="12.75" customHeight="1" x14ac:dyDescent="0.2">
      <c r="B36" s="28">
        <f t="shared" si="5"/>
        <v>46015</v>
      </c>
      <c r="C36" s="29">
        <f t="shared" si="1"/>
        <v>46015</v>
      </c>
      <c r="D36" s="30"/>
      <c r="E36" s="31"/>
      <c r="F36" s="32"/>
      <c r="G36" s="32"/>
      <c r="H36" s="32"/>
      <c r="I36" s="33">
        <f t="shared" si="2"/>
        <v>0</v>
      </c>
      <c r="J36" s="34"/>
      <c r="K36" s="35">
        <f t="shared" si="0"/>
        <v>0</v>
      </c>
      <c r="L36" s="36">
        <f t="shared" si="3"/>
        <v>0</v>
      </c>
      <c r="M36" s="5" t="str">
        <f t="shared" si="4"/>
        <v xml:space="preserve">  </v>
      </c>
      <c r="N36" s="82"/>
      <c r="O36" s="83"/>
    </row>
    <row r="37" spans="2:15" ht="12.75" customHeight="1" x14ac:dyDescent="0.2">
      <c r="B37" s="28">
        <f t="shared" si="5"/>
        <v>46016</v>
      </c>
      <c r="C37" s="29">
        <f t="shared" si="1"/>
        <v>46016</v>
      </c>
      <c r="D37" s="30"/>
      <c r="E37" s="31"/>
      <c r="F37" s="32"/>
      <c r="G37" s="32"/>
      <c r="H37" s="32"/>
      <c r="I37" s="33">
        <f t="shared" si="2"/>
        <v>0</v>
      </c>
      <c r="J37" s="34"/>
      <c r="K37" s="35">
        <f t="shared" si="0"/>
        <v>0</v>
      </c>
      <c r="L37" s="36">
        <f t="shared" si="3"/>
        <v>0</v>
      </c>
      <c r="M37" s="5" t="str">
        <f t="shared" si="4"/>
        <v xml:space="preserve">  </v>
      </c>
      <c r="N37" s="82"/>
      <c r="O37" s="83"/>
    </row>
    <row r="38" spans="2:15" ht="12.75" customHeight="1" x14ac:dyDescent="0.2">
      <c r="B38" s="28">
        <f t="shared" si="5"/>
        <v>46017</v>
      </c>
      <c r="C38" s="29">
        <f t="shared" si="1"/>
        <v>46017</v>
      </c>
      <c r="D38" s="30"/>
      <c r="E38" s="31"/>
      <c r="F38" s="32"/>
      <c r="G38" s="32"/>
      <c r="H38" s="32"/>
      <c r="I38" s="33">
        <f t="shared" si="2"/>
        <v>0</v>
      </c>
      <c r="J38" s="34"/>
      <c r="K38" s="35">
        <f t="shared" si="0"/>
        <v>0</v>
      </c>
      <c r="L38" s="36">
        <f t="shared" si="3"/>
        <v>0</v>
      </c>
      <c r="M38" s="5" t="str">
        <f t="shared" si="4"/>
        <v xml:space="preserve">  </v>
      </c>
      <c r="N38" s="82"/>
      <c r="O38" s="83"/>
    </row>
    <row r="39" spans="2:15" ht="12.75" customHeight="1" x14ac:dyDescent="0.2">
      <c r="B39" s="28">
        <f t="shared" si="5"/>
        <v>46018</v>
      </c>
      <c r="C39" s="29">
        <f t="shared" si="1"/>
        <v>46018</v>
      </c>
      <c r="D39" s="30"/>
      <c r="E39" s="31"/>
      <c r="F39" s="32"/>
      <c r="G39" s="32"/>
      <c r="H39" s="32"/>
      <c r="I39" s="33">
        <f t="shared" si="2"/>
        <v>0</v>
      </c>
      <c r="J39" s="34"/>
      <c r="K39" s="35">
        <f t="shared" si="0"/>
        <v>0</v>
      </c>
      <c r="L39" s="36">
        <f t="shared" si="3"/>
        <v>0</v>
      </c>
      <c r="M39" s="5" t="str">
        <f t="shared" si="4"/>
        <v xml:space="preserve"> </v>
      </c>
      <c r="N39" s="84"/>
      <c r="O39" s="85"/>
    </row>
    <row r="40" spans="2:15" ht="12.75" customHeight="1" x14ac:dyDescent="0.2">
      <c r="B40" s="28">
        <f t="shared" si="5"/>
        <v>46019</v>
      </c>
      <c r="C40" s="29">
        <f t="shared" si="1"/>
        <v>46019</v>
      </c>
      <c r="D40" s="30"/>
      <c r="E40" s="31"/>
      <c r="F40" s="32"/>
      <c r="G40" s="32"/>
      <c r="H40" s="32"/>
      <c r="I40" s="33">
        <f t="shared" si="2"/>
        <v>0</v>
      </c>
      <c r="J40" s="34"/>
      <c r="K40" s="35">
        <f t="shared" si="0"/>
        <v>0</v>
      </c>
      <c r="L40" s="36">
        <f t="shared" si="3"/>
        <v>0</v>
      </c>
      <c r="M40" s="5" t="str">
        <f t="shared" si="4"/>
        <v xml:space="preserve"> </v>
      </c>
      <c r="N40" s="86"/>
      <c r="O40" s="87"/>
    </row>
    <row r="41" spans="2:15" ht="12.75" customHeight="1" x14ac:dyDescent="0.2">
      <c r="B41" s="28">
        <f t="shared" si="5"/>
        <v>46020</v>
      </c>
      <c r="C41" s="29">
        <f t="shared" si="1"/>
        <v>46020</v>
      </c>
      <c r="D41" s="30"/>
      <c r="E41" s="31"/>
      <c r="F41" s="32"/>
      <c r="G41" s="32"/>
      <c r="H41" s="32"/>
      <c r="I41" s="33">
        <f t="shared" si="2"/>
        <v>0</v>
      </c>
      <c r="J41" s="34"/>
      <c r="K41" s="35">
        <f t="shared" si="0"/>
        <v>0</v>
      </c>
      <c r="L41" s="36">
        <f t="shared" si="3"/>
        <v>0</v>
      </c>
      <c r="M41" s="5" t="str">
        <f t="shared" si="4"/>
        <v xml:space="preserve">  </v>
      </c>
      <c r="N41" s="82"/>
      <c r="O41" s="83"/>
    </row>
    <row r="42" spans="2:15" ht="12.75" customHeight="1" x14ac:dyDescent="0.2">
      <c r="B42" s="28">
        <f t="shared" si="5"/>
        <v>46021</v>
      </c>
      <c r="C42" s="29">
        <f t="shared" si="1"/>
        <v>46021</v>
      </c>
      <c r="D42" s="30"/>
      <c r="E42" s="31"/>
      <c r="F42" s="32"/>
      <c r="G42" s="32"/>
      <c r="H42" s="32"/>
      <c r="I42" s="33">
        <f t="shared" si="2"/>
        <v>0</v>
      </c>
      <c r="J42" s="34"/>
      <c r="K42" s="35">
        <f t="shared" si="0"/>
        <v>0</v>
      </c>
      <c r="L42" s="36">
        <f t="shared" si="3"/>
        <v>0</v>
      </c>
      <c r="M42" s="5" t="str">
        <f t="shared" si="4"/>
        <v xml:space="preserve">  </v>
      </c>
      <c r="N42" s="82"/>
      <c r="O42" s="83"/>
    </row>
    <row r="43" spans="2:15" ht="12.75" customHeight="1" thickBot="1" x14ac:dyDescent="0.25">
      <c r="B43" s="56">
        <f>B42+1</f>
        <v>46022</v>
      </c>
      <c r="C43" s="57">
        <f t="shared" si="1"/>
        <v>46022</v>
      </c>
      <c r="D43" s="58"/>
      <c r="E43" s="59"/>
      <c r="F43" s="60"/>
      <c r="G43" s="60"/>
      <c r="H43" s="60"/>
      <c r="I43" s="61">
        <f t="shared" si="2"/>
        <v>0</v>
      </c>
      <c r="J43" s="62"/>
      <c r="K43" s="61">
        <f t="shared" si="0"/>
        <v>0</v>
      </c>
      <c r="L43" s="63">
        <f t="shared" si="3"/>
        <v>0</v>
      </c>
      <c r="M43" s="5" t="str">
        <f t="shared" si="4"/>
        <v xml:space="preserve">  </v>
      </c>
      <c r="N43" s="84"/>
      <c r="O43" s="85"/>
    </row>
    <row r="44" spans="2:15" ht="12.75" customHeight="1" thickBot="1" x14ac:dyDescent="0.25">
      <c r="B44" s="10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88"/>
      <c r="O44" s="89"/>
    </row>
    <row r="45" spans="2:15" ht="16.5" customHeight="1" x14ac:dyDescent="0.25">
      <c r="B45" s="10"/>
      <c r="C45" s="5"/>
      <c r="D45" s="5"/>
      <c r="E45" s="5"/>
      <c r="F45" s="5"/>
      <c r="G45" s="5"/>
      <c r="H45" s="5"/>
      <c r="I45" s="5"/>
      <c r="J45" s="90" t="s">
        <v>26</v>
      </c>
      <c r="K45" s="92"/>
      <c r="L45" s="66">
        <f>SUM(L12:L43)</f>
        <v>-1999.2000000000003</v>
      </c>
      <c r="M45" s="5"/>
      <c r="N45" s="84"/>
      <c r="O45" s="85"/>
    </row>
    <row r="46" spans="2:15" ht="16.5" customHeight="1" x14ac:dyDescent="0.25">
      <c r="B46" s="10"/>
      <c r="C46" s="5"/>
      <c r="D46" s="5"/>
      <c r="E46" s="5"/>
      <c r="F46" s="5"/>
      <c r="G46" s="5"/>
      <c r="H46" s="5"/>
      <c r="I46" s="5"/>
      <c r="J46" s="93" t="s">
        <v>27</v>
      </c>
      <c r="K46" s="95"/>
      <c r="L46" s="67">
        <f>COUNTIF(M13:M43,"??")*$G$6/5</f>
        <v>193.2</v>
      </c>
      <c r="M46" s="5"/>
      <c r="N46" s="82"/>
      <c r="O46" s="83"/>
    </row>
    <row r="47" spans="2:15" ht="16.5" customHeight="1" thickBot="1" x14ac:dyDescent="0.3">
      <c r="B47" s="68"/>
      <c r="C47" s="69"/>
      <c r="D47" s="69"/>
      <c r="E47" s="69"/>
      <c r="F47" s="69"/>
      <c r="G47" s="69"/>
      <c r="H47" s="69"/>
      <c r="I47" s="69"/>
      <c r="J47" s="96" t="s">
        <v>28</v>
      </c>
      <c r="K47" s="98"/>
      <c r="L47" s="70">
        <f>L45-L46</f>
        <v>-2192.4</v>
      </c>
      <c r="M47" s="69"/>
      <c r="N47" s="151"/>
      <c r="O47" s="152"/>
    </row>
    <row r="49" spans="2:15" ht="40.5" customHeight="1" thickBot="1" x14ac:dyDescent="0.25">
      <c r="B49" s="148" t="s">
        <v>49</v>
      </c>
      <c r="C49" s="149"/>
      <c r="D49" s="149"/>
      <c r="E49" s="150"/>
      <c r="F49" s="145"/>
      <c r="G49" s="146"/>
      <c r="H49" s="146"/>
      <c r="I49" s="147"/>
      <c r="K49" s="142" t="s">
        <v>50</v>
      </c>
      <c r="L49" s="143"/>
      <c r="M49" s="143"/>
      <c r="N49" s="144"/>
      <c r="O49" s="144"/>
    </row>
  </sheetData>
  <mergeCells count="60">
    <mergeCell ref="B49:E49"/>
    <mergeCell ref="F49:I49"/>
    <mergeCell ref="K49:M49"/>
    <mergeCell ref="N49:O49"/>
    <mergeCell ref="J46:K46"/>
    <mergeCell ref="N46:O46"/>
    <mergeCell ref="J47:K47"/>
    <mergeCell ref="N47:O47"/>
    <mergeCell ref="N42:O42"/>
    <mergeCell ref="N43:O43"/>
    <mergeCell ref="N44:O44"/>
    <mergeCell ref="J45:K45"/>
    <mergeCell ref="N45:O45"/>
    <mergeCell ref="N37:O37"/>
    <mergeCell ref="N38:O38"/>
    <mergeCell ref="N39:O39"/>
    <mergeCell ref="N40:O40"/>
    <mergeCell ref="N41:O41"/>
    <mergeCell ref="N32:O32"/>
    <mergeCell ref="N33:O33"/>
    <mergeCell ref="N34:O34"/>
    <mergeCell ref="N35:O35"/>
    <mergeCell ref="N36:O36"/>
    <mergeCell ref="N27:O27"/>
    <mergeCell ref="N28:O28"/>
    <mergeCell ref="N29:O29"/>
    <mergeCell ref="N30:O30"/>
    <mergeCell ref="N31:O31"/>
    <mergeCell ref="N21:O22"/>
    <mergeCell ref="N23:O23"/>
    <mergeCell ref="N24:O24"/>
    <mergeCell ref="N25:O25"/>
    <mergeCell ref="N26:O26"/>
    <mergeCell ref="J10:J11"/>
    <mergeCell ref="K10:K11"/>
    <mergeCell ref="L10:L11"/>
    <mergeCell ref="N10:N11"/>
    <mergeCell ref="O10:O11"/>
    <mergeCell ref="B2:O2"/>
    <mergeCell ref="B4:F4"/>
    <mergeCell ref="G4:I4"/>
    <mergeCell ref="B5:F5"/>
    <mergeCell ref="G5:I5"/>
    <mergeCell ref="J4:K4"/>
    <mergeCell ref="L4:N4"/>
    <mergeCell ref="J5:K5"/>
    <mergeCell ref="L5:N5"/>
    <mergeCell ref="B12:D12"/>
    <mergeCell ref="B6:F6"/>
    <mergeCell ref="G6:I6"/>
    <mergeCell ref="B7:F7"/>
    <mergeCell ref="G7:I7"/>
    <mergeCell ref="B8:F8"/>
    <mergeCell ref="G8:I8"/>
    <mergeCell ref="B10:D11"/>
    <mergeCell ref="E10:E11"/>
    <mergeCell ref="F10:F11"/>
    <mergeCell ref="G10:G11"/>
    <mergeCell ref="H10:H11"/>
    <mergeCell ref="I10:I11"/>
  </mergeCells>
  <conditionalFormatting sqref="E13:H43 J13:J43">
    <cfRule type="expression" dxfId="1" priority="2" stopIfTrue="1">
      <formula>($M13=" ")</formula>
    </cfRule>
  </conditionalFormatting>
  <conditionalFormatting sqref="L47">
    <cfRule type="expression" dxfId="0" priority="1" stopIfTrue="1">
      <formula>($L$47&lt;0)</formula>
    </cfRule>
  </conditionalFormatting>
  <dataValidations count="1">
    <dataValidation type="list" allowBlank="1" showInputMessage="1" showErrorMessage="1" sqref="J13:J43" xr:uid="{360A0810-80F7-4372-9E97-DE39030E65CE}">
      <formula1>$N$13:$N$19</formula1>
    </dataValidation>
  </dataValidations>
  <pageMargins left="0.70866141732283472" right="0.70866141732283472" top="0.78740157480314965" bottom="0.78740157480314965" header="0.31496062992125984" footer="0.31496062992125984"/>
  <pageSetup paperSize="9" scale="69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710349-405B-4C6F-94E6-C9866E002508}">
  <sheetPr>
    <pageSetUpPr fitToPage="1"/>
  </sheetPr>
  <dimension ref="B1:Q48"/>
  <sheetViews>
    <sheetView tabSelected="1" zoomScale="85" zoomScaleNormal="85" workbookViewId="0">
      <selection activeCell="N37" sqref="N37:O37"/>
    </sheetView>
  </sheetViews>
  <sheetFormatPr baseColWidth="10" defaultColWidth="10.85546875" defaultRowHeight="12.75" x14ac:dyDescent="0.2"/>
  <cols>
    <col min="1" max="1" width="3.42578125" style="1" customWidth="1"/>
    <col min="2" max="2" width="3.7109375" style="1" customWidth="1"/>
    <col min="3" max="3" width="6.28515625" style="1" customWidth="1"/>
    <col min="4" max="4" width="2.28515625" style="1" customWidth="1"/>
    <col min="5" max="12" width="12" style="1" customWidth="1"/>
    <col min="13" max="13" width="2" style="1" bestFit="1" customWidth="1"/>
    <col min="14" max="14" width="48.140625" style="1" customWidth="1"/>
    <col min="15" max="15" width="27.85546875" style="1" customWidth="1"/>
    <col min="16" max="16384" width="10.85546875" style="1"/>
  </cols>
  <sheetData>
    <row r="1" spans="2:15" ht="13.5" thickBot="1" x14ac:dyDescent="0.25"/>
    <row r="2" spans="2:15" ht="27" thickBot="1" x14ac:dyDescent="0.45">
      <c r="B2" s="113" t="s">
        <v>0</v>
      </c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5"/>
    </row>
    <row r="3" spans="2:15" ht="16.5" thickBot="1" x14ac:dyDescent="0.3">
      <c r="B3" s="2"/>
      <c r="C3" s="3"/>
      <c r="D3" s="3"/>
      <c r="E3" s="3"/>
      <c r="F3" s="4"/>
      <c r="G3" s="4"/>
      <c r="H3" s="4"/>
      <c r="I3" s="5"/>
      <c r="J3" s="5"/>
      <c r="K3" s="5"/>
      <c r="L3" s="5"/>
      <c r="M3" s="5"/>
      <c r="N3" s="5"/>
      <c r="O3" s="8"/>
    </row>
    <row r="4" spans="2:15" ht="15.75" x14ac:dyDescent="0.25">
      <c r="B4" s="90" t="s">
        <v>5</v>
      </c>
      <c r="C4" s="91"/>
      <c r="D4" s="91"/>
      <c r="E4" s="91"/>
      <c r="F4" s="92"/>
      <c r="G4" s="109" t="str">
        <f>Januar!$G$4</f>
        <v>Name Betrieb</v>
      </c>
      <c r="H4" s="104"/>
      <c r="I4" s="105"/>
      <c r="J4" s="90" t="s">
        <v>52</v>
      </c>
      <c r="K4" s="92"/>
      <c r="L4" s="104" t="str">
        <f>Januar!$L$4</f>
        <v>Strasse</v>
      </c>
      <c r="M4" s="104"/>
      <c r="N4" s="105"/>
      <c r="O4" s="8"/>
    </row>
    <row r="5" spans="2:15" ht="16.5" thickBot="1" x14ac:dyDescent="0.3">
      <c r="B5" s="93" t="s">
        <v>1</v>
      </c>
      <c r="C5" s="94"/>
      <c r="D5" s="94"/>
      <c r="E5" s="94"/>
      <c r="F5" s="95"/>
      <c r="G5" s="101" t="str">
        <f>Januar!$G$5</f>
        <v>Vorname Nachname</v>
      </c>
      <c r="H5" s="102"/>
      <c r="I5" s="103"/>
      <c r="J5" s="99" t="s">
        <v>53</v>
      </c>
      <c r="K5" s="100"/>
      <c r="L5" s="106" t="str">
        <f>Januar!$L$5</f>
        <v>Postleitzahl, Ort</v>
      </c>
      <c r="M5" s="107"/>
      <c r="N5" s="108"/>
      <c r="O5" s="8"/>
    </row>
    <row r="6" spans="2:15" ht="15.75" x14ac:dyDescent="0.25">
      <c r="B6" s="93" t="s">
        <v>25</v>
      </c>
      <c r="C6" s="94"/>
      <c r="D6" s="94"/>
      <c r="E6" s="94"/>
      <c r="F6" s="95"/>
      <c r="G6" s="101">
        <v>42</v>
      </c>
      <c r="H6" s="102"/>
      <c r="I6" s="103"/>
      <c r="J6" s="5"/>
      <c r="K6" s="5"/>
      <c r="L6" s="5"/>
      <c r="M6" s="9"/>
      <c r="N6" s="9"/>
      <c r="O6" s="8"/>
    </row>
    <row r="7" spans="2:15" ht="15.75" x14ac:dyDescent="0.25">
      <c r="B7" s="93" t="s">
        <v>3</v>
      </c>
      <c r="C7" s="94"/>
      <c r="D7" s="94"/>
      <c r="E7" s="94"/>
      <c r="F7" s="95"/>
      <c r="G7" s="101">
        <f>Januar!$G$7</f>
        <v>2025</v>
      </c>
      <c r="H7" s="102"/>
      <c r="I7" s="103"/>
      <c r="J7" s="5"/>
      <c r="K7" s="5"/>
      <c r="L7" s="5"/>
      <c r="M7" s="5"/>
      <c r="N7" s="5"/>
      <c r="O7" s="8"/>
    </row>
    <row r="8" spans="2:15" ht="16.5" thickBot="1" x14ac:dyDescent="0.3">
      <c r="B8" s="96" t="s">
        <v>4</v>
      </c>
      <c r="C8" s="97"/>
      <c r="D8" s="97"/>
      <c r="E8" s="97"/>
      <c r="F8" s="98"/>
      <c r="G8" s="139">
        <f>DATE(G7,2,1)</f>
        <v>45689</v>
      </c>
      <c r="H8" s="140"/>
      <c r="I8" s="141"/>
      <c r="J8" s="5"/>
      <c r="K8" s="5"/>
      <c r="L8" s="5"/>
      <c r="M8" s="5"/>
      <c r="N8" s="5"/>
      <c r="O8" s="8"/>
    </row>
    <row r="9" spans="2:15" ht="13.5" thickBot="1" x14ac:dyDescent="0.25">
      <c r="B9" s="10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8"/>
    </row>
    <row r="10" spans="2:15" ht="49.5" customHeight="1" x14ac:dyDescent="0.2">
      <c r="B10" s="120" t="s">
        <v>6</v>
      </c>
      <c r="C10" s="121"/>
      <c r="D10" s="122"/>
      <c r="E10" s="137" t="s">
        <v>14</v>
      </c>
      <c r="F10" s="133" t="s">
        <v>15</v>
      </c>
      <c r="G10" s="133" t="s">
        <v>7</v>
      </c>
      <c r="H10" s="133" t="s">
        <v>8</v>
      </c>
      <c r="I10" s="133" t="s">
        <v>9</v>
      </c>
      <c r="J10" s="133" t="s">
        <v>16</v>
      </c>
      <c r="K10" s="133" t="s">
        <v>17</v>
      </c>
      <c r="L10" s="135" t="s">
        <v>18</v>
      </c>
      <c r="M10" s="5"/>
      <c r="N10" s="116" t="s">
        <v>10</v>
      </c>
      <c r="O10" s="118" t="s">
        <v>11</v>
      </c>
    </row>
    <row r="11" spans="2:15" s="11" customFormat="1" ht="16.5" customHeight="1" thickBot="1" x14ac:dyDescent="0.25">
      <c r="B11" s="153"/>
      <c r="C11" s="154"/>
      <c r="D11" s="155"/>
      <c r="E11" s="138"/>
      <c r="F11" s="134"/>
      <c r="G11" s="134"/>
      <c r="H11" s="134"/>
      <c r="I11" s="134"/>
      <c r="J11" s="134"/>
      <c r="K11" s="134"/>
      <c r="L11" s="136"/>
      <c r="M11" s="12"/>
      <c r="N11" s="117"/>
      <c r="O11" s="119"/>
    </row>
    <row r="12" spans="2:15" s="11" customFormat="1" ht="27" customHeight="1" thickBot="1" x14ac:dyDescent="0.3">
      <c r="B12" s="130" t="s">
        <v>51</v>
      </c>
      <c r="C12" s="131"/>
      <c r="D12" s="132"/>
      <c r="E12" s="13"/>
      <c r="F12" s="14"/>
      <c r="G12" s="14"/>
      <c r="H12" s="14"/>
      <c r="I12" s="14"/>
      <c r="J12" s="14"/>
      <c r="K12" s="14"/>
      <c r="L12" s="15">
        <f>Januar!L47</f>
        <v>-193.2</v>
      </c>
      <c r="M12" s="12"/>
      <c r="N12" s="16"/>
      <c r="O12" s="17"/>
    </row>
    <row r="13" spans="2:15" x14ac:dyDescent="0.2">
      <c r="B13" s="18">
        <f>G8</f>
        <v>45689</v>
      </c>
      <c r="C13" s="19">
        <f>B13</f>
        <v>45689</v>
      </c>
      <c r="D13" s="20"/>
      <c r="E13" s="21"/>
      <c r="F13" s="22"/>
      <c r="G13" s="22"/>
      <c r="H13" s="22"/>
      <c r="I13" s="23">
        <f>ROUND(20*24*(F13-E13-(H13-G13)),0)/20</f>
        <v>0</v>
      </c>
      <c r="J13" s="24"/>
      <c r="K13" s="23">
        <f>IF(OR(J13=$N$13,J13=$N$14),ROUND(20*$G$6/5,1)/20,0)</f>
        <v>0</v>
      </c>
      <c r="L13" s="25">
        <f>I13+K13</f>
        <v>0</v>
      </c>
      <c r="M13" s="5" t="str">
        <f>IF(OR(AND(OR(WEEKDAY($B13,2)=6,WEEKDAY($B13,2)=7),$D13=""),AND(WEEKDAY($B13,2)&lt;&gt;6,WEEKDAY($B13,2)&lt;&gt;7,$D13&lt;&gt;""))," ","  ")</f>
        <v xml:space="preserve"> </v>
      </c>
      <c r="N13" s="26" t="s">
        <v>19</v>
      </c>
      <c r="O13" s="27" t="s">
        <v>12</v>
      </c>
    </row>
    <row r="14" spans="2:15" x14ac:dyDescent="0.2">
      <c r="B14" s="28">
        <f>B13+1</f>
        <v>45690</v>
      </c>
      <c r="C14" s="29">
        <f t="shared" ref="C14:C38" si="0">B14</f>
        <v>45690</v>
      </c>
      <c r="D14" s="30"/>
      <c r="E14" s="31"/>
      <c r="F14" s="32"/>
      <c r="G14" s="32"/>
      <c r="H14" s="32"/>
      <c r="I14" s="33">
        <f t="shared" ref="I14:I39" si="1">ROUND(20*24*(F14-E14-(H14-G14)),0)/20</f>
        <v>0</v>
      </c>
      <c r="J14" s="34"/>
      <c r="K14" s="35">
        <f>IF(OR(J14=$N$13,J14=$N$14),ROUND(20*$G$6/5,1)/20,0)</f>
        <v>0</v>
      </c>
      <c r="L14" s="36">
        <f t="shared" ref="L14:L39" si="2">I14+K14</f>
        <v>0</v>
      </c>
      <c r="M14" s="5" t="str">
        <f t="shared" ref="M14:M39" si="3">IF(OR(AND(OR(WEEKDAY($B14,2)=6,WEEKDAY($B14,2)=7),$D14=""),AND(WEEKDAY($B14,2)&lt;&gt;6,WEEKDAY($B14,2)&lt;&gt;7,$D14&lt;&gt;""))," ","  ")</f>
        <v xml:space="preserve"> </v>
      </c>
      <c r="N14" s="37" t="s">
        <v>20</v>
      </c>
      <c r="O14" s="38" t="s">
        <v>12</v>
      </c>
    </row>
    <row r="15" spans="2:15" x14ac:dyDescent="0.2">
      <c r="B15" s="28">
        <f t="shared" ref="B15:B40" si="4">B14+1</f>
        <v>45691</v>
      </c>
      <c r="C15" s="29">
        <f t="shared" si="0"/>
        <v>45691</v>
      </c>
      <c r="D15" s="30"/>
      <c r="E15" s="31"/>
      <c r="F15" s="32"/>
      <c r="G15" s="32"/>
      <c r="H15" s="32"/>
      <c r="I15" s="33">
        <f t="shared" si="1"/>
        <v>0</v>
      </c>
      <c r="J15" s="34"/>
      <c r="K15" s="35">
        <f t="shared" ref="K15:K39" si="5">IF(OR(J15=$N$13,J15=$N$14),ROUND(20*$G$6/5,1)/20,0)</f>
        <v>0</v>
      </c>
      <c r="L15" s="36">
        <f t="shared" si="2"/>
        <v>0</v>
      </c>
      <c r="M15" s="5" t="str">
        <f t="shared" si="3"/>
        <v xml:space="preserve">  </v>
      </c>
      <c r="N15" s="37" t="s">
        <v>21</v>
      </c>
      <c r="O15" s="38" t="s">
        <v>13</v>
      </c>
    </row>
    <row r="16" spans="2:15" x14ac:dyDescent="0.2">
      <c r="B16" s="28">
        <f t="shared" si="4"/>
        <v>45692</v>
      </c>
      <c r="C16" s="29">
        <f t="shared" si="0"/>
        <v>45692</v>
      </c>
      <c r="D16" s="30"/>
      <c r="E16" s="31"/>
      <c r="F16" s="32"/>
      <c r="G16" s="32"/>
      <c r="H16" s="32"/>
      <c r="I16" s="33">
        <f t="shared" si="1"/>
        <v>0</v>
      </c>
      <c r="J16" s="34"/>
      <c r="K16" s="35">
        <f t="shared" si="5"/>
        <v>0</v>
      </c>
      <c r="L16" s="36">
        <f t="shared" si="2"/>
        <v>0</v>
      </c>
      <c r="M16" s="5" t="str">
        <f t="shared" si="3"/>
        <v xml:space="preserve">  </v>
      </c>
      <c r="N16" s="37" t="s">
        <v>22</v>
      </c>
      <c r="O16" s="38" t="s">
        <v>13</v>
      </c>
    </row>
    <row r="17" spans="2:17" x14ac:dyDescent="0.2">
      <c r="B17" s="28">
        <f t="shared" si="4"/>
        <v>45693</v>
      </c>
      <c r="C17" s="29">
        <f t="shared" si="0"/>
        <v>45693</v>
      </c>
      <c r="D17" s="30"/>
      <c r="E17" s="31"/>
      <c r="F17" s="32"/>
      <c r="G17" s="32"/>
      <c r="H17" s="32"/>
      <c r="I17" s="33">
        <f t="shared" si="1"/>
        <v>0</v>
      </c>
      <c r="J17" s="34"/>
      <c r="K17" s="35">
        <f t="shared" si="5"/>
        <v>0</v>
      </c>
      <c r="L17" s="36">
        <f t="shared" si="2"/>
        <v>0</v>
      </c>
      <c r="M17" s="5" t="str">
        <f t="shared" si="3"/>
        <v xml:space="preserve">  </v>
      </c>
      <c r="N17" s="37" t="s">
        <v>23</v>
      </c>
      <c r="O17" s="38" t="s">
        <v>13</v>
      </c>
    </row>
    <row r="18" spans="2:17" x14ac:dyDescent="0.2">
      <c r="B18" s="28">
        <f t="shared" si="4"/>
        <v>45694</v>
      </c>
      <c r="C18" s="29">
        <f t="shared" si="0"/>
        <v>45694</v>
      </c>
      <c r="D18" s="30"/>
      <c r="E18" s="31"/>
      <c r="F18" s="32"/>
      <c r="G18" s="32"/>
      <c r="H18" s="32"/>
      <c r="I18" s="33">
        <f t="shared" si="1"/>
        <v>0</v>
      </c>
      <c r="J18" s="34"/>
      <c r="K18" s="35">
        <f t="shared" si="5"/>
        <v>0</v>
      </c>
      <c r="L18" s="36">
        <f t="shared" si="2"/>
        <v>0</v>
      </c>
      <c r="M18" s="5" t="str">
        <f t="shared" si="3"/>
        <v xml:space="preserve">  </v>
      </c>
      <c r="N18" s="37" t="s">
        <v>24</v>
      </c>
      <c r="O18" s="38" t="s">
        <v>13</v>
      </c>
    </row>
    <row r="19" spans="2:17" ht="12.75" customHeight="1" thickBot="1" x14ac:dyDescent="0.25">
      <c r="B19" s="28">
        <f t="shared" si="4"/>
        <v>45695</v>
      </c>
      <c r="C19" s="29">
        <f t="shared" si="0"/>
        <v>45695</v>
      </c>
      <c r="D19" s="30"/>
      <c r="E19" s="31"/>
      <c r="F19" s="32"/>
      <c r="G19" s="32"/>
      <c r="H19" s="32"/>
      <c r="I19" s="33">
        <f t="shared" si="1"/>
        <v>0</v>
      </c>
      <c r="J19" s="34"/>
      <c r="K19" s="35">
        <f t="shared" si="5"/>
        <v>0</v>
      </c>
      <c r="L19" s="36">
        <f t="shared" si="2"/>
        <v>0</v>
      </c>
      <c r="M19" s="5" t="str">
        <f t="shared" si="3"/>
        <v xml:space="preserve">  </v>
      </c>
      <c r="N19" s="39" t="s">
        <v>48</v>
      </c>
      <c r="O19" s="40" t="s">
        <v>13</v>
      </c>
    </row>
    <row r="20" spans="2:17" ht="12.75" customHeight="1" thickBot="1" x14ac:dyDescent="0.25">
      <c r="B20" s="28">
        <f t="shared" si="4"/>
        <v>45696</v>
      </c>
      <c r="C20" s="29">
        <f t="shared" si="0"/>
        <v>45696</v>
      </c>
      <c r="D20" s="30"/>
      <c r="E20" s="31"/>
      <c r="F20" s="32"/>
      <c r="G20" s="32"/>
      <c r="H20" s="32"/>
      <c r="I20" s="33">
        <f t="shared" si="1"/>
        <v>0</v>
      </c>
      <c r="J20" s="34"/>
      <c r="K20" s="35">
        <f t="shared" si="5"/>
        <v>0</v>
      </c>
      <c r="L20" s="36">
        <f t="shared" si="2"/>
        <v>0</v>
      </c>
      <c r="M20" s="5" t="str">
        <f t="shared" si="3"/>
        <v xml:space="preserve"> </v>
      </c>
      <c r="N20" s="5"/>
      <c r="O20" s="8"/>
    </row>
    <row r="21" spans="2:17" ht="12.75" customHeight="1" x14ac:dyDescent="0.2">
      <c r="B21" s="28">
        <f t="shared" si="4"/>
        <v>45697</v>
      </c>
      <c r="C21" s="29">
        <f t="shared" si="0"/>
        <v>45697</v>
      </c>
      <c r="D21" s="30"/>
      <c r="E21" s="31"/>
      <c r="F21" s="32"/>
      <c r="G21" s="32"/>
      <c r="H21" s="32"/>
      <c r="I21" s="33">
        <f t="shared" si="1"/>
        <v>0</v>
      </c>
      <c r="J21" s="34"/>
      <c r="K21" s="35">
        <f t="shared" si="5"/>
        <v>0</v>
      </c>
      <c r="L21" s="36">
        <f t="shared" si="2"/>
        <v>0</v>
      </c>
      <c r="M21" s="5" t="str">
        <f t="shared" si="3"/>
        <v xml:space="preserve"> </v>
      </c>
      <c r="N21" s="126" t="s">
        <v>46</v>
      </c>
      <c r="O21" s="127"/>
    </row>
    <row r="22" spans="2:17" s="49" customFormat="1" ht="12.75" customHeight="1" thickBot="1" x14ac:dyDescent="0.25">
      <c r="B22" s="41">
        <f t="shared" si="4"/>
        <v>45698</v>
      </c>
      <c r="C22" s="42">
        <f t="shared" si="0"/>
        <v>45698</v>
      </c>
      <c r="D22" s="43"/>
      <c r="E22" s="44"/>
      <c r="F22" s="45"/>
      <c r="G22" s="45"/>
      <c r="H22" s="45"/>
      <c r="I22" s="72">
        <f t="shared" si="1"/>
        <v>0</v>
      </c>
      <c r="J22" s="46"/>
      <c r="K22" s="35">
        <f t="shared" si="5"/>
        <v>0</v>
      </c>
      <c r="L22" s="47">
        <f t="shared" si="2"/>
        <v>0</v>
      </c>
      <c r="M22" s="5" t="str">
        <f t="shared" si="3"/>
        <v xml:space="preserve">  </v>
      </c>
      <c r="N22" s="128"/>
      <c r="O22" s="129"/>
      <c r="P22" s="48"/>
      <c r="Q22" s="48"/>
    </row>
    <row r="23" spans="2:17" ht="12.75" customHeight="1" x14ac:dyDescent="0.2">
      <c r="B23" s="28">
        <f t="shared" si="4"/>
        <v>45699</v>
      </c>
      <c r="C23" s="29">
        <f t="shared" si="0"/>
        <v>45699</v>
      </c>
      <c r="D23" s="30"/>
      <c r="E23" s="31"/>
      <c r="F23" s="32"/>
      <c r="G23" s="32"/>
      <c r="H23" s="32"/>
      <c r="I23" s="33">
        <f t="shared" si="1"/>
        <v>0</v>
      </c>
      <c r="J23" s="34"/>
      <c r="K23" s="35">
        <f t="shared" si="5"/>
        <v>0</v>
      </c>
      <c r="L23" s="36">
        <f t="shared" si="2"/>
        <v>0</v>
      </c>
      <c r="M23" s="5" t="str">
        <f t="shared" si="3"/>
        <v xml:space="preserve">  </v>
      </c>
      <c r="N23" s="84"/>
      <c r="O23" s="85"/>
    </row>
    <row r="24" spans="2:17" ht="12.75" customHeight="1" x14ac:dyDescent="0.2">
      <c r="B24" s="28">
        <f t="shared" si="4"/>
        <v>45700</v>
      </c>
      <c r="C24" s="29">
        <f t="shared" si="0"/>
        <v>45700</v>
      </c>
      <c r="D24" s="30"/>
      <c r="E24" s="31"/>
      <c r="F24" s="32"/>
      <c r="G24" s="32"/>
      <c r="H24" s="32"/>
      <c r="I24" s="33">
        <f t="shared" si="1"/>
        <v>0</v>
      </c>
      <c r="J24" s="34"/>
      <c r="K24" s="35">
        <f t="shared" si="5"/>
        <v>0</v>
      </c>
      <c r="L24" s="36">
        <f t="shared" si="2"/>
        <v>0</v>
      </c>
      <c r="M24" s="5" t="str">
        <f t="shared" si="3"/>
        <v xml:space="preserve">  </v>
      </c>
      <c r="N24" s="82" t="s">
        <v>43</v>
      </c>
      <c r="O24" s="87"/>
    </row>
    <row r="25" spans="2:17" ht="12.75" customHeight="1" x14ac:dyDescent="0.2">
      <c r="B25" s="28">
        <f t="shared" si="4"/>
        <v>45701</v>
      </c>
      <c r="C25" s="29">
        <f t="shared" si="0"/>
        <v>45701</v>
      </c>
      <c r="D25" s="30"/>
      <c r="E25" s="31"/>
      <c r="F25" s="32"/>
      <c r="G25" s="32"/>
      <c r="H25" s="32"/>
      <c r="I25" s="33">
        <f t="shared" si="1"/>
        <v>0</v>
      </c>
      <c r="J25" s="34"/>
      <c r="K25" s="35">
        <f t="shared" si="5"/>
        <v>0</v>
      </c>
      <c r="L25" s="36">
        <f t="shared" si="2"/>
        <v>0</v>
      </c>
      <c r="M25" s="5" t="str">
        <f t="shared" si="3"/>
        <v xml:space="preserve">  </v>
      </c>
      <c r="N25" s="82" t="s">
        <v>44</v>
      </c>
      <c r="O25" s="83"/>
    </row>
    <row r="26" spans="2:17" ht="12.75" customHeight="1" x14ac:dyDescent="0.2">
      <c r="B26" s="28">
        <f t="shared" si="4"/>
        <v>45702</v>
      </c>
      <c r="C26" s="29">
        <f t="shared" si="0"/>
        <v>45702</v>
      </c>
      <c r="D26" s="30"/>
      <c r="E26" s="31"/>
      <c r="F26" s="32"/>
      <c r="G26" s="32"/>
      <c r="H26" s="32"/>
      <c r="I26" s="33">
        <f t="shared" si="1"/>
        <v>0</v>
      </c>
      <c r="J26" s="34"/>
      <c r="K26" s="35">
        <f t="shared" si="5"/>
        <v>0</v>
      </c>
      <c r="L26" s="36">
        <f t="shared" si="2"/>
        <v>0</v>
      </c>
      <c r="M26" s="5" t="str">
        <f t="shared" si="3"/>
        <v xml:space="preserve">  </v>
      </c>
      <c r="N26" s="82"/>
      <c r="O26" s="83"/>
    </row>
    <row r="27" spans="2:17" ht="12.75" customHeight="1" x14ac:dyDescent="0.2">
      <c r="B27" s="28">
        <f t="shared" si="4"/>
        <v>45703</v>
      </c>
      <c r="C27" s="29">
        <f t="shared" si="0"/>
        <v>45703</v>
      </c>
      <c r="D27" s="30"/>
      <c r="E27" s="31"/>
      <c r="F27" s="32"/>
      <c r="G27" s="32"/>
      <c r="H27" s="32"/>
      <c r="I27" s="33">
        <f t="shared" si="1"/>
        <v>0</v>
      </c>
      <c r="J27" s="34"/>
      <c r="K27" s="35">
        <f t="shared" si="5"/>
        <v>0</v>
      </c>
      <c r="L27" s="36">
        <f t="shared" si="2"/>
        <v>0</v>
      </c>
      <c r="M27" s="5" t="str">
        <f t="shared" si="3"/>
        <v xml:space="preserve"> </v>
      </c>
      <c r="N27" s="82" t="s">
        <v>45</v>
      </c>
      <c r="O27" s="83"/>
    </row>
    <row r="28" spans="2:17" ht="12.75" customHeight="1" x14ac:dyDescent="0.2">
      <c r="B28" s="28">
        <f t="shared" si="4"/>
        <v>45704</v>
      </c>
      <c r="C28" s="29">
        <f t="shared" si="0"/>
        <v>45704</v>
      </c>
      <c r="D28" s="30"/>
      <c r="E28" s="31"/>
      <c r="F28" s="32"/>
      <c r="G28" s="32"/>
      <c r="H28" s="32"/>
      <c r="I28" s="33">
        <f t="shared" si="1"/>
        <v>0</v>
      </c>
      <c r="J28" s="34"/>
      <c r="K28" s="35">
        <f t="shared" si="5"/>
        <v>0</v>
      </c>
      <c r="L28" s="36">
        <f t="shared" si="2"/>
        <v>0</v>
      </c>
      <c r="M28" s="5" t="str">
        <f t="shared" si="3"/>
        <v xml:space="preserve"> </v>
      </c>
      <c r="N28" s="82"/>
      <c r="O28" s="83"/>
    </row>
    <row r="29" spans="2:17" ht="12.75" customHeight="1" x14ac:dyDescent="0.2">
      <c r="B29" s="28">
        <f t="shared" si="4"/>
        <v>45705</v>
      </c>
      <c r="C29" s="29">
        <f t="shared" si="0"/>
        <v>45705</v>
      </c>
      <c r="D29" s="30"/>
      <c r="E29" s="31"/>
      <c r="F29" s="32"/>
      <c r="G29" s="32"/>
      <c r="H29" s="32"/>
      <c r="I29" s="33">
        <f t="shared" si="1"/>
        <v>0</v>
      </c>
      <c r="J29" s="34"/>
      <c r="K29" s="35">
        <f t="shared" si="5"/>
        <v>0</v>
      </c>
      <c r="L29" s="36">
        <f t="shared" si="2"/>
        <v>0</v>
      </c>
      <c r="M29" s="5" t="str">
        <f t="shared" si="3"/>
        <v xml:space="preserve">  </v>
      </c>
      <c r="N29" s="84"/>
      <c r="O29" s="85"/>
    </row>
    <row r="30" spans="2:17" ht="12.75" customHeight="1" x14ac:dyDescent="0.2">
      <c r="B30" s="28">
        <f t="shared" si="4"/>
        <v>45706</v>
      </c>
      <c r="C30" s="29">
        <f t="shared" si="0"/>
        <v>45706</v>
      </c>
      <c r="D30" s="30"/>
      <c r="E30" s="31"/>
      <c r="F30" s="32"/>
      <c r="G30" s="32"/>
      <c r="H30" s="32"/>
      <c r="I30" s="33">
        <f t="shared" si="1"/>
        <v>0</v>
      </c>
      <c r="J30" s="34"/>
      <c r="K30" s="35">
        <f t="shared" si="5"/>
        <v>0</v>
      </c>
      <c r="L30" s="36">
        <f t="shared" si="2"/>
        <v>0</v>
      </c>
      <c r="M30" s="5" t="str">
        <f t="shared" si="3"/>
        <v xml:space="preserve">  </v>
      </c>
      <c r="N30" s="86"/>
      <c r="O30" s="87"/>
    </row>
    <row r="31" spans="2:17" ht="12.75" customHeight="1" x14ac:dyDescent="0.2">
      <c r="B31" s="28">
        <f t="shared" si="4"/>
        <v>45707</v>
      </c>
      <c r="C31" s="29">
        <f t="shared" si="0"/>
        <v>45707</v>
      </c>
      <c r="D31" s="30"/>
      <c r="E31" s="31"/>
      <c r="F31" s="32"/>
      <c r="G31" s="32"/>
      <c r="H31" s="32"/>
      <c r="I31" s="33">
        <f t="shared" si="1"/>
        <v>0</v>
      </c>
      <c r="J31" s="34"/>
      <c r="K31" s="35">
        <f t="shared" si="5"/>
        <v>0</v>
      </c>
      <c r="L31" s="36">
        <f t="shared" si="2"/>
        <v>0</v>
      </c>
      <c r="M31" s="5" t="str">
        <f t="shared" si="3"/>
        <v xml:space="preserve">  </v>
      </c>
      <c r="N31" s="82"/>
      <c r="O31" s="83"/>
    </row>
    <row r="32" spans="2:17" ht="12.75" customHeight="1" x14ac:dyDescent="0.2">
      <c r="B32" s="28">
        <f t="shared" si="4"/>
        <v>45708</v>
      </c>
      <c r="C32" s="29">
        <f t="shared" si="0"/>
        <v>45708</v>
      </c>
      <c r="D32" s="30"/>
      <c r="E32" s="31"/>
      <c r="F32" s="32"/>
      <c r="G32" s="32"/>
      <c r="H32" s="32"/>
      <c r="I32" s="33">
        <f t="shared" si="1"/>
        <v>0</v>
      </c>
      <c r="J32" s="34"/>
      <c r="K32" s="35">
        <f t="shared" si="5"/>
        <v>0</v>
      </c>
      <c r="L32" s="36">
        <f t="shared" si="2"/>
        <v>0</v>
      </c>
      <c r="M32" s="5" t="str">
        <f t="shared" si="3"/>
        <v xml:space="preserve">  </v>
      </c>
      <c r="N32" s="82"/>
      <c r="O32" s="83"/>
    </row>
    <row r="33" spans="2:15" ht="12.75" customHeight="1" x14ac:dyDescent="0.2">
      <c r="B33" s="28">
        <f t="shared" si="4"/>
        <v>45709</v>
      </c>
      <c r="C33" s="29">
        <f t="shared" si="0"/>
        <v>45709</v>
      </c>
      <c r="D33" s="30"/>
      <c r="E33" s="31"/>
      <c r="F33" s="32"/>
      <c r="G33" s="32"/>
      <c r="H33" s="32"/>
      <c r="I33" s="33">
        <f t="shared" si="1"/>
        <v>0</v>
      </c>
      <c r="J33" s="34"/>
      <c r="K33" s="35">
        <f t="shared" si="5"/>
        <v>0</v>
      </c>
      <c r="L33" s="36">
        <f t="shared" si="2"/>
        <v>0</v>
      </c>
      <c r="M33" s="5" t="str">
        <f t="shared" si="3"/>
        <v xml:space="preserve">  </v>
      </c>
      <c r="N33" s="82"/>
      <c r="O33" s="83"/>
    </row>
    <row r="34" spans="2:15" ht="12.75" customHeight="1" x14ac:dyDescent="0.2">
      <c r="B34" s="28">
        <f t="shared" si="4"/>
        <v>45710</v>
      </c>
      <c r="C34" s="29">
        <f t="shared" si="0"/>
        <v>45710</v>
      </c>
      <c r="D34" s="30"/>
      <c r="E34" s="31"/>
      <c r="F34" s="32"/>
      <c r="G34" s="32"/>
      <c r="H34" s="32"/>
      <c r="I34" s="33">
        <f t="shared" si="1"/>
        <v>0</v>
      </c>
      <c r="J34" s="34"/>
      <c r="K34" s="35">
        <f t="shared" si="5"/>
        <v>0</v>
      </c>
      <c r="L34" s="36">
        <f t="shared" si="2"/>
        <v>0</v>
      </c>
      <c r="M34" s="5" t="str">
        <f t="shared" si="3"/>
        <v xml:space="preserve"> </v>
      </c>
      <c r="N34" s="82"/>
      <c r="O34" s="83"/>
    </row>
    <row r="35" spans="2:15" ht="12.75" customHeight="1" x14ac:dyDescent="0.2">
      <c r="B35" s="28">
        <f t="shared" si="4"/>
        <v>45711</v>
      </c>
      <c r="C35" s="29">
        <f t="shared" si="0"/>
        <v>45711</v>
      </c>
      <c r="D35" s="30"/>
      <c r="E35" s="31"/>
      <c r="F35" s="32"/>
      <c r="G35" s="32"/>
      <c r="H35" s="32"/>
      <c r="I35" s="33">
        <f t="shared" si="1"/>
        <v>0</v>
      </c>
      <c r="J35" s="34"/>
      <c r="K35" s="35">
        <f t="shared" si="5"/>
        <v>0</v>
      </c>
      <c r="L35" s="36">
        <f t="shared" si="2"/>
        <v>0</v>
      </c>
      <c r="M35" s="5" t="str">
        <f t="shared" si="3"/>
        <v xml:space="preserve"> </v>
      </c>
      <c r="N35" s="82"/>
      <c r="O35" s="83"/>
    </row>
    <row r="36" spans="2:15" ht="12.75" customHeight="1" x14ac:dyDescent="0.2">
      <c r="B36" s="28">
        <f t="shared" si="4"/>
        <v>45712</v>
      </c>
      <c r="C36" s="29">
        <f t="shared" si="0"/>
        <v>45712</v>
      </c>
      <c r="D36" s="30"/>
      <c r="E36" s="31"/>
      <c r="F36" s="32"/>
      <c r="G36" s="32"/>
      <c r="H36" s="32"/>
      <c r="I36" s="33">
        <f t="shared" si="1"/>
        <v>0</v>
      </c>
      <c r="J36" s="34"/>
      <c r="K36" s="35">
        <f t="shared" si="5"/>
        <v>0</v>
      </c>
      <c r="L36" s="36">
        <f t="shared" si="2"/>
        <v>0</v>
      </c>
      <c r="M36" s="5" t="str">
        <f t="shared" si="3"/>
        <v xml:space="preserve">  </v>
      </c>
      <c r="N36" s="82"/>
      <c r="O36" s="83"/>
    </row>
    <row r="37" spans="2:15" ht="12.75" customHeight="1" x14ac:dyDescent="0.2">
      <c r="B37" s="28">
        <f t="shared" si="4"/>
        <v>45713</v>
      </c>
      <c r="C37" s="29">
        <f t="shared" si="0"/>
        <v>45713</v>
      </c>
      <c r="D37" s="30"/>
      <c r="E37" s="31"/>
      <c r="F37" s="32"/>
      <c r="G37" s="32"/>
      <c r="H37" s="32"/>
      <c r="I37" s="33">
        <f t="shared" si="1"/>
        <v>0</v>
      </c>
      <c r="J37" s="34"/>
      <c r="K37" s="35">
        <f t="shared" si="5"/>
        <v>0</v>
      </c>
      <c r="L37" s="36">
        <f t="shared" si="2"/>
        <v>0</v>
      </c>
      <c r="M37" s="5" t="str">
        <f t="shared" si="3"/>
        <v xml:space="preserve">  </v>
      </c>
      <c r="N37" s="82"/>
      <c r="O37" s="83"/>
    </row>
    <row r="38" spans="2:15" ht="12.75" customHeight="1" x14ac:dyDescent="0.2">
      <c r="B38" s="28">
        <f t="shared" si="4"/>
        <v>45714</v>
      </c>
      <c r="C38" s="29">
        <f t="shared" si="0"/>
        <v>45714</v>
      </c>
      <c r="D38" s="30"/>
      <c r="E38" s="31"/>
      <c r="F38" s="32"/>
      <c r="G38" s="32"/>
      <c r="H38" s="32"/>
      <c r="I38" s="33">
        <f t="shared" si="1"/>
        <v>0</v>
      </c>
      <c r="J38" s="34"/>
      <c r="K38" s="35">
        <f t="shared" si="5"/>
        <v>0</v>
      </c>
      <c r="L38" s="36">
        <f t="shared" si="2"/>
        <v>0</v>
      </c>
      <c r="M38" s="5" t="str">
        <f t="shared" si="3"/>
        <v xml:space="preserve">  </v>
      </c>
      <c r="N38" s="82"/>
      <c r="O38" s="83"/>
    </row>
    <row r="39" spans="2:15" ht="12.75" customHeight="1" x14ac:dyDescent="0.2">
      <c r="B39" s="28">
        <f t="shared" si="4"/>
        <v>45715</v>
      </c>
      <c r="C39" s="29">
        <f t="shared" ref="C39:C40" si="6">B39</f>
        <v>45715</v>
      </c>
      <c r="D39" s="30"/>
      <c r="E39" s="31"/>
      <c r="F39" s="32"/>
      <c r="G39" s="32"/>
      <c r="H39" s="32"/>
      <c r="I39" s="33">
        <f t="shared" si="1"/>
        <v>0</v>
      </c>
      <c r="J39" s="34"/>
      <c r="K39" s="35">
        <f t="shared" si="5"/>
        <v>0</v>
      </c>
      <c r="L39" s="36">
        <f t="shared" si="2"/>
        <v>0</v>
      </c>
      <c r="M39" s="5" t="str">
        <f t="shared" si="3"/>
        <v xml:space="preserve">  </v>
      </c>
      <c r="N39" s="84"/>
      <c r="O39" s="85"/>
    </row>
    <row r="40" spans="2:15" ht="12.75" customHeight="1" x14ac:dyDescent="0.2">
      <c r="B40" s="28">
        <f t="shared" si="4"/>
        <v>45716</v>
      </c>
      <c r="C40" s="29">
        <f t="shared" si="6"/>
        <v>45716</v>
      </c>
      <c r="D40" s="30"/>
      <c r="E40" s="31"/>
      <c r="F40" s="32"/>
      <c r="G40" s="32"/>
      <c r="H40" s="32"/>
      <c r="I40" s="33">
        <f>ROUND(20*24*(F40-E40-(H40-G40)),0)/20</f>
        <v>0</v>
      </c>
      <c r="J40" s="34"/>
      <c r="K40" s="35">
        <f>IF(OR(J40=$N$13,J40=$N$14),ROUND(20*$G$6/5,1)/20,0)</f>
        <v>0</v>
      </c>
      <c r="L40" s="36">
        <f>I40+K40</f>
        <v>0</v>
      </c>
      <c r="M40" s="5" t="str">
        <f>IF(OR(AND(OR(WEEKDAY($B40,2)=6,WEEKDAY($B40,2)=7),$D40=""),AND(WEEKDAY($B40,2)&lt;&gt;6,WEEKDAY($B40,2)&lt;&gt;7,$D40&lt;&gt;""))," ","  ")</f>
        <v xml:space="preserve">  </v>
      </c>
      <c r="N40" s="64"/>
      <c r="O40" s="65"/>
    </row>
    <row r="41" spans="2:15" ht="12.75" customHeight="1" x14ac:dyDescent="0.2">
      <c r="B41" s="73"/>
      <c r="C41" s="74"/>
      <c r="D41" s="74"/>
      <c r="E41" s="75"/>
      <c r="F41" s="75"/>
      <c r="G41" s="75"/>
      <c r="H41" s="75"/>
      <c r="I41" s="76"/>
      <c r="J41" s="77"/>
      <c r="K41" s="76"/>
      <c r="L41" s="76"/>
      <c r="M41" s="5"/>
      <c r="N41" s="82"/>
      <c r="O41" s="83"/>
    </row>
    <row r="42" spans="2:15" ht="12.75" customHeight="1" x14ac:dyDescent="0.2">
      <c r="B42" s="73"/>
      <c r="C42" s="74"/>
      <c r="D42" s="74"/>
      <c r="E42" s="75"/>
      <c r="F42" s="75"/>
      <c r="G42" s="75"/>
      <c r="H42" s="75"/>
      <c r="I42" s="76"/>
      <c r="J42" s="77"/>
      <c r="K42" s="76"/>
      <c r="L42" s="76"/>
      <c r="M42" s="5"/>
      <c r="N42" s="84"/>
      <c r="O42" s="85"/>
    </row>
    <row r="43" spans="2:15" ht="12.75" customHeight="1" thickBot="1" x14ac:dyDescent="0.25">
      <c r="B43" s="10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88"/>
      <c r="O43" s="89"/>
    </row>
    <row r="44" spans="2:15" ht="16.5" customHeight="1" x14ac:dyDescent="0.25">
      <c r="B44" s="10"/>
      <c r="C44" s="5"/>
      <c r="D44" s="5"/>
      <c r="E44" s="5"/>
      <c r="F44" s="5"/>
      <c r="G44" s="5"/>
      <c r="H44" s="5"/>
      <c r="I44" s="5"/>
      <c r="J44" s="90" t="s">
        <v>26</v>
      </c>
      <c r="K44" s="92"/>
      <c r="L44" s="66">
        <f>SUM(L12:L40)</f>
        <v>-193.2</v>
      </c>
      <c r="M44" s="5"/>
      <c r="N44" s="84"/>
      <c r="O44" s="85"/>
    </row>
    <row r="45" spans="2:15" ht="16.5" customHeight="1" x14ac:dyDescent="0.25">
      <c r="B45" s="10"/>
      <c r="C45" s="5"/>
      <c r="D45" s="5"/>
      <c r="E45" s="5"/>
      <c r="F45" s="5"/>
      <c r="G45" s="5"/>
      <c r="H45" s="5"/>
      <c r="I45" s="5"/>
      <c r="J45" s="93" t="s">
        <v>27</v>
      </c>
      <c r="K45" s="95"/>
      <c r="L45" s="67">
        <f>COUNTIF(M13:M40,"??")*$G$6/5</f>
        <v>168</v>
      </c>
      <c r="M45" s="5"/>
      <c r="N45" s="82"/>
      <c r="O45" s="83"/>
    </row>
    <row r="46" spans="2:15" ht="16.5" customHeight="1" thickBot="1" x14ac:dyDescent="0.3">
      <c r="B46" s="68"/>
      <c r="C46" s="69"/>
      <c r="D46" s="69"/>
      <c r="E46" s="69"/>
      <c r="F46" s="69"/>
      <c r="G46" s="69"/>
      <c r="H46" s="69"/>
      <c r="I46" s="69"/>
      <c r="J46" s="96" t="s">
        <v>28</v>
      </c>
      <c r="K46" s="98"/>
      <c r="L46" s="70">
        <f>L44-L45</f>
        <v>-361.2</v>
      </c>
      <c r="M46" s="69"/>
      <c r="N46" s="151"/>
      <c r="O46" s="152"/>
    </row>
    <row r="48" spans="2:15" ht="40.5" customHeight="1" thickBot="1" x14ac:dyDescent="0.25">
      <c r="B48" s="148" t="s">
        <v>49</v>
      </c>
      <c r="C48" s="149"/>
      <c r="D48" s="149"/>
      <c r="E48" s="150"/>
      <c r="F48" s="145"/>
      <c r="G48" s="146"/>
      <c r="H48" s="146"/>
      <c r="I48" s="147"/>
      <c r="K48" s="142" t="s">
        <v>50</v>
      </c>
      <c r="L48" s="143"/>
      <c r="M48" s="143"/>
      <c r="N48" s="144"/>
      <c r="O48" s="144"/>
    </row>
  </sheetData>
  <mergeCells count="58">
    <mergeCell ref="B48:E48"/>
    <mergeCell ref="F48:I48"/>
    <mergeCell ref="K48:M48"/>
    <mergeCell ref="N48:O48"/>
    <mergeCell ref="B2:O2"/>
    <mergeCell ref="B4:F4"/>
    <mergeCell ref="G4:I4"/>
    <mergeCell ref="B5:F5"/>
    <mergeCell ref="G5:I5"/>
    <mergeCell ref="B6:F6"/>
    <mergeCell ref="O10:O11"/>
    <mergeCell ref="G6:I6"/>
    <mergeCell ref="B7:F7"/>
    <mergeCell ref="G7:I7"/>
    <mergeCell ref="B8:F8"/>
    <mergeCell ref="G8:I8"/>
    <mergeCell ref="J46:K46"/>
    <mergeCell ref="N46:O46"/>
    <mergeCell ref="N41:O41"/>
    <mergeCell ref="N42:O42"/>
    <mergeCell ref="N43:O43"/>
    <mergeCell ref="J44:K44"/>
    <mergeCell ref="N44:O44"/>
    <mergeCell ref="N35:O35"/>
    <mergeCell ref="N36:O36"/>
    <mergeCell ref="N37:O37"/>
    <mergeCell ref="J45:K45"/>
    <mergeCell ref="N45:O45"/>
    <mergeCell ref="N38:O38"/>
    <mergeCell ref="N39:O39"/>
    <mergeCell ref="N34:O34"/>
    <mergeCell ref="N21:O22"/>
    <mergeCell ref="N23:O23"/>
    <mergeCell ref="N24:O24"/>
    <mergeCell ref="N25:O25"/>
    <mergeCell ref="N28:O28"/>
    <mergeCell ref="N29:O29"/>
    <mergeCell ref="N30:O30"/>
    <mergeCell ref="N31:O31"/>
    <mergeCell ref="N32:O32"/>
    <mergeCell ref="N33:O33"/>
    <mergeCell ref="N26:O26"/>
    <mergeCell ref="N27:O27"/>
    <mergeCell ref="J4:K4"/>
    <mergeCell ref="L4:N4"/>
    <mergeCell ref="J5:K5"/>
    <mergeCell ref="L5:N5"/>
    <mergeCell ref="B12:D12"/>
    <mergeCell ref="I10:I11"/>
    <mergeCell ref="J10:J11"/>
    <mergeCell ref="K10:K11"/>
    <mergeCell ref="L10:L11"/>
    <mergeCell ref="N10:N11"/>
    <mergeCell ref="B10:D11"/>
    <mergeCell ref="E10:E11"/>
    <mergeCell ref="F10:F11"/>
    <mergeCell ref="G10:G11"/>
    <mergeCell ref="H10:H11"/>
  </mergeCells>
  <conditionalFormatting sqref="E13:H40 J13:J40">
    <cfRule type="expression" dxfId="21" priority="1" stopIfTrue="1">
      <formula>($M13=" ")</formula>
    </cfRule>
  </conditionalFormatting>
  <conditionalFormatting sqref="L46">
    <cfRule type="expression" dxfId="20" priority="4" stopIfTrue="1">
      <formula>($L$46&lt;0)</formula>
    </cfRule>
  </conditionalFormatting>
  <dataValidations count="1">
    <dataValidation type="list" allowBlank="1" showInputMessage="1" showErrorMessage="1" sqref="J13:J42" xr:uid="{49CF389C-5A5A-4619-8923-ABF817D5E5B7}">
      <formula1>$N$13:$N$19</formula1>
    </dataValidation>
  </dataValidations>
  <pageMargins left="0.70866141732283472" right="0.70866141732283472" top="0.78740157480314965" bottom="0.78740157480314965" header="0.31496062992125984" footer="0.31496062992125984"/>
  <pageSetup paperSize="9" scale="67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D870F2-341D-4057-9C75-6A7F788234F1}">
  <sheetPr>
    <pageSetUpPr fitToPage="1"/>
  </sheetPr>
  <dimension ref="B1:Q49"/>
  <sheetViews>
    <sheetView topLeftCell="A17" zoomScale="85" zoomScaleNormal="85" workbookViewId="0">
      <selection activeCell="M43" sqref="M43"/>
    </sheetView>
  </sheetViews>
  <sheetFormatPr baseColWidth="10" defaultColWidth="10.85546875" defaultRowHeight="12.75" x14ac:dyDescent="0.2"/>
  <cols>
    <col min="1" max="1" width="3.42578125" style="1" customWidth="1"/>
    <col min="2" max="2" width="3.7109375" style="1" customWidth="1"/>
    <col min="3" max="3" width="6.28515625" style="1" customWidth="1"/>
    <col min="4" max="4" width="2.28515625" style="1" customWidth="1"/>
    <col min="5" max="12" width="12" style="1" customWidth="1"/>
    <col min="13" max="13" width="3" style="1" customWidth="1"/>
    <col min="14" max="14" width="48.140625" style="1" customWidth="1"/>
    <col min="15" max="15" width="27.85546875" style="1" customWidth="1"/>
    <col min="16" max="16384" width="10.85546875" style="1"/>
  </cols>
  <sheetData>
    <row r="1" spans="2:15" ht="13.5" thickBot="1" x14ac:dyDescent="0.25"/>
    <row r="2" spans="2:15" ht="27" thickBot="1" x14ac:dyDescent="0.45">
      <c r="B2" s="113" t="s">
        <v>0</v>
      </c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5"/>
    </row>
    <row r="3" spans="2:15" ht="16.5" thickBot="1" x14ac:dyDescent="0.3">
      <c r="B3" s="2"/>
      <c r="C3" s="3"/>
      <c r="D3" s="3"/>
      <c r="E3" s="3"/>
      <c r="F3" s="4"/>
      <c r="G3" s="4"/>
      <c r="H3" s="4"/>
      <c r="I3" s="5"/>
      <c r="J3" s="5"/>
      <c r="K3" s="5"/>
      <c r="L3" s="5"/>
      <c r="M3" s="5"/>
      <c r="N3" s="5"/>
      <c r="O3" s="8"/>
    </row>
    <row r="4" spans="2:15" ht="15.75" x14ac:dyDescent="0.25">
      <c r="B4" s="90" t="s">
        <v>5</v>
      </c>
      <c r="C4" s="91"/>
      <c r="D4" s="91"/>
      <c r="E4" s="91"/>
      <c r="F4" s="92"/>
      <c r="G4" s="109" t="str">
        <f>Januar!$G$4</f>
        <v>Name Betrieb</v>
      </c>
      <c r="H4" s="104"/>
      <c r="I4" s="105"/>
      <c r="J4" s="90" t="s">
        <v>52</v>
      </c>
      <c r="K4" s="92"/>
      <c r="L4" s="104" t="str">
        <f>Januar!$L$4</f>
        <v>Strasse</v>
      </c>
      <c r="M4" s="104"/>
      <c r="N4" s="105"/>
      <c r="O4" s="8"/>
    </row>
    <row r="5" spans="2:15" ht="16.5" thickBot="1" x14ac:dyDescent="0.3">
      <c r="B5" s="93" t="s">
        <v>1</v>
      </c>
      <c r="C5" s="94"/>
      <c r="D5" s="94"/>
      <c r="E5" s="94"/>
      <c r="F5" s="95"/>
      <c r="G5" s="101" t="str">
        <f>Januar!$G$5</f>
        <v>Vorname Nachname</v>
      </c>
      <c r="H5" s="102"/>
      <c r="I5" s="103"/>
      <c r="J5" s="99" t="s">
        <v>53</v>
      </c>
      <c r="K5" s="100"/>
      <c r="L5" s="106" t="str">
        <f>Januar!$L$5</f>
        <v>Postleitzahl, Ort</v>
      </c>
      <c r="M5" s="107"/>
      <c r="N5" s="108"/>
      <c r="O5" s="8"/>
    </row>
    <row r="6" spans="2:15" ht="15.75" x14ac:dyDescent="0.25">
      <c r="B6" s="93" t="s">
        <v>25</v>
      </c>
      <c r="C6" s="94"/>
      <c r="D6" s="94"/>
      <c r="E6" s="94"/>
      <c r="F6" s="95"/>
      <c r="G6" s="101">
        <f>Januar!$G$6</f>
        <v>42</v>
      </c>
      <c r="H6" s="102"/>
      <c r="I6" s="103"/>
      <c r="J6" s="5"/>
      <c r="K6" s="5"/>
      <c r="L6" s="5"/>
      <c r="M6" s="9"/>
      <c r="N6" s="9"/>
      <c r="O6" s="8"/>
    </row>
    <row r="7" spans="2:15" ht="15.75" x14ac:dyDescent="0.25">
      <c r="B7" s="93" t="s">
        <v>3</v>
      </c>
      <c r="C7" s="94"/>
      <c r="D7" s="94"/>
      <c r="E7" s="94"/>
      <c r="F7" s="95"/>
      <c r="G7" s="101">
        <f>Januar!$G$7</f>
        <v>2025</v>
      </c>
      <c r="H7" s="102"/>
      <c r="I7" s="103"/>
      <c r="J7" s="5"/>
      <c r="K7" s="5"/>
      <c r="L7" s="5"/>
      <c r="M7" s="5"/>
      <c r="N7" s="5"/>
      <c r="O7" s="8"/>
    </row>
    <row r="8" spans="2:15" ht="16.5" thickBot="1" x14ac:dyDescent="0.3">
      <c r="B8" s="96" t="s">
        <v>4</v>
      </c>
      <c r="C8" s="97"/>
      <c r="D8" s="97"/>
      <c r="E8" s="97"/>
      <c r="F8" s="98"/>
      <c r="G8" s="139">
        <f>DATE(G7,3,1)</f>
        <v>45717</v>
      </c>
      <c r="H8" s="140"/>
      <c r="I8" s="141"/>
      <c r="J8" s="5"/>
      <c r="K8" s="5"/>
      <c r="L8" s="5"/>
      <c r="M8" s="5"/>
      <c r="N8" s="5"/>
      <c r="O8" s="8"/>
    </row>
    <row r="9" spans="2:15" ht="13.5" thickBot="1" x14ac:dyDescent="0.25">
      <c r="B9" s="10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8"/>
    </row>
    <row r="10" spans="2:15" ht="49.5" customHeight="1" x14ac:dyDescent="0.2">
      <c r="B10" s="120" t="s">
        <v>6</v>
      </c>
      <c r="C10" s="121"/>
      <c r="D10" s="122"/>
      <c r="E10" s="137" t="s">
        <v>14</v>
      </c>
      <c r="F10" s="133" t="s">
        <v>15</v>
      </c>
      <c r="G10" s="133" t="s">
        <v>7</v>
      </c>
      <c r="H10" s="133" t="s">
        <v>8</v>
      </c>
      <c r="I10" s="133" t="s">
        <v>9</v>
      </c>
      <c r="J10" s="133" t="s">
        <v>16</v>
      </c>
      <c r="K10" s="133" t="s">
        <v>17</v>
      </c>
      <c r="L10" s="135" t="s">
        <v>18</v>
      </c>
      <c r="M10" s="5"/>
      <c r="N10" s="116" t="s">
        <v>10</v>
      </c>
      <c r="O10" s="118" t="s">
        <v>11</v>
      </c>
    </row>
    <row r="11" spans="2:15" s="11" customFormat="1" ht="16.5" customHeight="1" thickBot="1" x14ac:dyDescent="0.25">
      <c r="B11" s="123"/>
      <c r="C11" s="124"/>
      <c r="D11" s="125"/>
      <c r="E11" s="138"/>
      <c r="F11" s="134"/>
      <c r="G11" s="134"/>
      <c r="H11" s="134"/>
      <c r="I11" s="134"/>
      <c r="J11" s="134"/>
      <c r="K11" s="134"/>
      <c r="L11" s="136"/>
      <c r="M11" s="12"/>
      <c r="N11" s="117"/>
      <c r="O11" s="119"/>
    </row>
    <row r="12" spans="2:15" s="11" customFormat="1" ht="27" customHeight="1" thickBot="1" x14ac:dyDescent="0.3">
      <c r="B12" s="130" t="s">
        <v>51</v>
      </c>
      <c r="C12" s="131"/>
      <c r="D12" s="132"/>
      <c r="E12" s="13"/>
      <c r="F12" s="14"/>
      <c r="G12" s="14"/>
      <c r="H12" s="14"/>
      <c r="I12" s="14"/>
      <c r="J12" s="14"/>
      <c r="K12" s="14"/>
      <c r="L12" s="15">
        <f>Februar!L46</f>
        <v>-361.2</v>
      </c>
      <c r="M12" s="12"/>
      <c r="N12" s="16"/>
      <c r="O12" s="17"/>
    </row>
    <row r="13" spans="2:15" x14ac:dyDescent="0.2">
      <c r="B13" s="18">
        <f>G8</f>
        <v>45717</v>
      </c>
      <c r="C13" s="19">
        <f>B13</f>
        <v>45717</v>
      </c>
      <c r="D13" s="20"/>
      <c r="E13" s="21"/>
      <c r="F13" s="22"/>
      <c r="G13" s="22"/>
      <c r="H13" s="22"/>
      <c r="I13" s="23">
        <f>ROUND(20*24*(F13-E13-(H13-G13)),0)/20</f>
        <v>0</v>
      </c>
      <c r="J13" s="24"/>
      <c r="K13" s="23">
        <f t="shared" ref="K13:K43" si="0">IF(OR(J13=$N$13,J13=$N$14),ROUND(20*$G$6/5,1)/20,0)</f>
        <v>0</v>
      </c>
      <c r="L13" s="25">
        <f>I13+K13</f>
        <v>0</v>
      </c>
      <c r="M13" s="5" t="str">
        <f>IF(OR(AND(OR(WEEKDAY($B13,2)=6,WEEKDAY($B13,2)=7),$D13=""),AND(WEEKDAY($B13,2)&lt;&gt;6,WEEKDAY($B13,2)&lt;&gt;7,$D13&lt;&gt;""))," ","  ")</f>
        <v xml:space="preserve"> </v>
      </c>
      <c r="N13" s="26" t="s">
        <v>19</v>
      </c>
      <c r="O13" s="27" t="s">
        <v>12</v>
      </c>
    </row>
    <row r="14" spans="2:15" x14ac:dyDescent="0.2">
      <c r="B14" s="28">
        <f>B13+1</f>
        <v>45718</v>
      </c>
      <c r="C14" s="29">
        <f t="shared" ref="C14:C43" si="1">B14</f>
        <v>45718</v>
      </c>
      <c r="D14" s="30"/>
      <c r="E14" s="31"/>
      <c r="F14" s="32"/>
      <c r="G14" s="32"/>
      <c r="H14" s="32"/>
      <c r="I14" s="33">
        <f t="shared" ref="I14:I43" si="2">ROUND(20*24*(F14-E14-(H14-G14)),0)/20</f>
        <v>0</v>
      </c>
      <c r="J14" s="34"/>
      <c r="K14" s="35">
        <f t="shared" si="0"/>
        <v>0</v>
      </c>
      <c r="L14" s="36">
        <f t="shared" ref="L14:L43" si="3">I14+K14</f>
        <v>0</v>
      </c>
      <c r="M14" s="5" t="str">
        <f t="shared" ref="M14:M43" si="4">IF(OR(AND(OR(WEEKDAY($B14,2)=6,WEEKDAY($B14,2)=7),$D14=""),AND(WEEKDAY($B14,2)&lt;&gt;6,WEEKDAY($B14,2)&lt;&gt;7,$D14&lt;&gt;""))," ","  ")</f>
        <v xml:space="preserve"> </v>
      </c>
      <c r="N14" s="37" t="s">
        <v>20</v>
      </c>
      <c r="O14" s="38" t="s">
        <v>12</v>
      </c>
    </row>
    <row r="15" spans="2:15" x14ac:dyDescent="0.2">
      <c r="B15" s="28">
        <f t="shared" ref="B15:B42" si="5">B14+1</f>
        <v>45719</v>
      </c>
      <c r="C15" s="29">
        <f t="shared" si="1"/>
        <v>45719</v>
      </c>
      <c r="D15" s="30"/>
      <c r="E15" s="31"/>
      <c r="F15" s="32"/>
      <c r="G15" s="32"/>
      <c r="H15" s="32"/>
      <c r="I15" s="33">
        <f t="shared" si="2"/>
        <v>0</v>
      </c>
      <c r="J15" s="34"/>
      <c r="K15" s="35">
        <f t="shared" si="0"/>
        <v>0</v>
      </c>
      <c r="L15" s="36">
        <f t="shared" si="3"/>
        <v>0</v>
      </c>
      <c r="M15" s="5" t="str">
        <f t="shared" si="4"/>
        <v xml:space="preserve">  </v>
      </c>
      <c r="N15" s="37" t="s">
        <v>21</v>
      </c>
      <c r="O15" s="38" t="s">
        <v>13</v>
      </c>
    </row>
    <row r="16" spans="2:15" x14ac:dyDescent="0.2">
      <c r="B16" s="28">
        <f t="shared" si="5"/>
        <v>45720</v>
      </c>
      <c r="C16" s="29">
        <f t="shared" si="1"/>
        <v>45720</v>
      </c>
      <c r="D16" s="30"/>
      <c r="E16" s="31"/>
      <c r="F16" s="32"/>
      <c r="G16" s="32"/>
      <c r="H16" s="32"/>
      <c r="I16" s="33">
        <f t="shared" si="2"/>
        <v>0</v>
      </c>
      <c r="J16" s="34"/>
      <c r="K16" s="35">
        <f t="shared" si="0"/>
        <v>0</v>
      </c>
      <c r="L16" s="36">
        <f t="shared" si="3"/>
        <v>0</v>
      </c>
      <c r="M16" s="5" t="str">
        <f t="shared" si="4"/>
        <v xml:space="preserve">  </v>
      </c>
      <c r="N16" s="37" t="s">
        <v>22</v>
      </c>
      <c r="O16" s="38" t="s">
        <v>13</v>
      </c>
    </row>
    <row r="17" spans="2:17" x14ac:dyDescent="0.2">
      <c r="B17" s="28">
        <f t="shared" si="5"/>
        <v>45721</v>
      </c>
      <c r="C17" s="29">
        <f t="shared" si="1"/>
        <v>45721</v>
      </c>
      <c r="D17" s="30"/>
      <c r="E17" s="31"/>
      <c r="F17" s="32"/>
      <c r="G17" s="32"/>
      <c r="H17" s="32"/>
      <c r="I17" s="33">
        <f t="shared" si="2"/>
        <v>0</v>
      </c>
      <c r="J17" s="34"/>
      <c r="K17" s="35">
        <f t="shared" si="0"/>
        <v>0</v>
      </c>
      <c r="L17" s="36">
        <f t="shared" si="3"/>
        <v>0</v>
      </c>
      <c r="M17" s="5" t="str">
        <f t="shared" si="4"/>
        <v xml:space="preserve">  </v>
      </c>
      <c r="N17" s="37" t="s">
        <v>23</v>
      </c>
      <c r="O17" s="38" t="s">
        <v>13</v>
      </c>
    </row>
    <row r="18" spans="2:17" x14ac:dyDescent="0.2">
      <c r="B18" s="28">
        <f t="shared" si="5"/>
        <v>45722</v>
      </c>
      <c r="C18" s="29">
        <f t="shared" si="1"/>
        <v>45722</v>
      </c>
      <c r="D18" s="30"/>
      <c r="E18" s="31"/>
      <c r="F18" s="32"/>
      <c r="G18" s="32"/>
      <c r="H18" s="32"/>
      <c r="I18" s="33">
        <f t="shared" si="2"/>
        <v>0</v>
      </c>
      <c r="J18" s="34"/>
      <c r="K18" s="35">
        <f t="shared" si="0"/>
        <v>0</v>
      </c>
      <c r="L18" s="36">
        <f t="shared" si="3"/>
        <v>0</v>
      </c>
      <c r="M18" s="5" t="str">
        <f t="shared" si="4"/>
        <v xml:space="preserve">  </v>
      </c>
      <c r="N18" s="37" t="s">
        <v>24</v>
      </c>
      <c r="O18" s="38" t="s">
        <v>13</v>
      </c>
    </row>
    <row r="19" spans="2:17" ht="12.75" customHeight="1" thickBot="1" x14ac:dyDescent="0.25">
      <c r="B19" s="28">
        <f t="shared" si="5"/>
        <v>45723</v>
      </c>
      <c r="C19" s="29">
        <f t="shared" si="1"/>
        <v>45723</v>
      </c>
      <c r="D19" s="30"/>
      <c r="E19" s="31"/>
      <c r="F19" s="32"/>
      <c r="G19" s="32"/>
      <c r="H19" s="32"/>
      <c r="I19" s="33">
        <f t="shared" si="2"/>
        <v>0</v>
      </c>
      <c r="J19" s="34"/>
      <c r="K19" s="35">
        <f t="shared" si="0"/>
        <v>0</v>
      </c>
      <c r="L19" s="36">
        <f t="shared" si="3"/>
        <v>0</v>
      </c>
      <c r="M19" s="5" t="str">
        <f t="shared" si="4"/>
        <v xml:space="preserve">  </v>
      </c>
      <c r="N19" s="39" t="s">
        <v>48</v>
      </c>
      <c r="O19" s="40" t="s">
        <v>13</v>
      </c>
    </row>
    <row r="20" spans="2:17" ht="12.75" customHeight="1" thickBot="1" x14ac:dyDescent="0.25">
      <c r="B20" s="28">
        <f t="shared" si="5"/>
        <v>45724</v>
      </c>
      <c r="C20" s="29">
        <f t="shared" si="1"/>
        <v>45724</v>
      </c>
      <c r="D20" s="30"/>
      <c r="E20" s="31"/>
      <c r="F20" s="32"/>
      <c r="G20" s="32"/>
      <c r="H20" s="32"/>
      <c r="I20" s="33">
        <f t="shared" si="2"/>
        <v>0</v>
      </c>
      <c r="J20" s="34"/>
      <c r="K20" s="35">
        <f t="shared" si="0"/>
        <v>0</v>
      </c>
      <c r="L20" s="36">
        <f t="shared" si="3"/>
        <v>0</v>
      </c>
      <c r="M20" s="5" t="str">
        <f t="shared" si="4"/>
        <v xml:space="preserve"> </v>
      </c>
      <c r="N20" s="5"/>
      <c r="O20" s="8"/>
    </row>
    <row r="21" spans="2:17" ht="12.75" customHeight="1" x14ac:dyDescent="0.2">
      <c r="B21" s="28">
        <f t="shared" si="5"/>
        <v>45725</v>
      </c>
      <c r="C21" s="29">
        <f t="shared" si="1"/>
        <v>45725</v>
      </c>
      <c r="D21" s="30"/>
      <c r="E21" s="31"/>
      <c r="F21" s="32"/>
      <c r="G21" s="32"/>
      <c r="H21" s="32"/>
      <c r="I21" s="33">
        <f t="shared" si="2"/>
        <v>0</v>
      </c>
      <c r="J21" s="34"/>
      <c r="K21" s="35">
        <f t="shared" si="0"/>
        <v>0</v>
      </c>
      <c r="L21" s="36">
        <f t="shared" si="3"/>
        <v>0</v>
      </c>
      <c r="M21" s="5" t="str">
        <f t="shared" si="4"/>
        <v xml:space="preserve"> </v>
      </c>
      <c r="N21" s="126" t="s">
        <v>46</v>
      </c>
      <c r="O21" s="127"/>
    </row>
    <row r="22" spans="2:17" s="49" customFormat="1" ht="12.75" customHeight="1" thickBot="1" x14ac:dyDescent="0.25">
      <c r="B22" s="41">
        <f t="shared" si="5"/>
        <v>45726</v>
      </c>
      <c r="C22" s="42">
        <f t="shared" si="1"/>
        <v>45726</v>
      </c>
      <c r="D22" s="43"/>
      <c r="E22" s="44"/>
      <c r="F22" s="45"/>
      <c r="G22" s="45"/>
      <c r="H22" s="45"/>
      <c r="I22" s="72">
        <f t="shared" si="2"/>
        <v>0</v>
      </c>
      <c r="J22" s="46"/>
      <c r="K22" s="35">
        <f t="shared" si="0"/>
        <v>0</v>
      </c>
      <c r="L22" s="47">
        <f t="shared" si="3"/>
        <v>0</v>
      </c>
      <c r="M22" s="5" t="str">
        <f t="shared" si="4"/>
        <v xml:space="preserve">  </v>
      </c>
      <c r="N22" s="128"/>
      <c r="O22" s="129"/>
      <c r="P22" s="48"/>
      <c r="Q22" s="48"/>
    </row>
    <row r="23" spans="2:17" ht="12.75" customHeight="1" x14ac:dyDescent="0.2">
      <c r="B23" s="28">
        <f t="shared" si="5"/>
        <v>45727</v>
      </c>
      <c r="C23" s="29">
        <f t="shared" si="1"/>
        <v>45727</v>
      </c>
      <c r="D23" s="30"/>
      <c r="E23" s="31"/>
      <c r="F23" s="32"/>
      <c r="G23" s="32"/>
      <c r="H23" s="32"/>
      <c r="I23" s="33">
        <f t="shared" si="2"/>
        <v>0</v>
      </c>
      <c r="J23" s="34"/>
      <c r="K23" s="35">
        <f t="shared" si="0"/>
        <v>0</v>
      </c>
      <c r="L23" s="36">
        <f t="shared" si="3"/>
        <v>0</v>
      </c>
      <c r="M23" s="5" t="str">
        <f t="shared" si="4"/>
        <v xml:space="preserve">  </v>
      </c>
      <c r="N23" s="84"/>
      <c r="O23" s="85"/>
    </row>
    <row r="24" spans="2:17" ht="12.75" customHeight="1" x14ac:dyDescent="0.2">
      <c r="B24" s="28">
        <f t="shared" si="5"/>
        <v>45728</v>
      </c>
      <c r="C24" s="29">
        <f t="shared" si="1"/>
        <v>45728</v>
      </c>
      <c r="D24" s="30"/>
      <c r="E24" s="31"/>
      <c r="F24" s="32"/>
      <c r="G24" s="32"/>
      <c r="H24" s="32"/>
      <c r="I24" s="33">
        <f t="shared" si="2"/>
        <v>0</v>
      </c>
      <c r="J24" s="34"/>
      <c r="K24" s="35">
        <f t="shared" si="0"/>
        <v>0</v>
      </c>
      <c r="L24" s="36">
        <f t="shared" si="3"/>
        <v>0</v>
      </c>
      <c r="M24" s="5" t="str">
        <f t="shared" si="4"/>
        <v xml:space="preserve">  </v>
      </c>
      <c r="N24" s="82" t="s">
        <v>43</v>
      </c>
      <c r="O24" s="87"/>
    </row>
    <row r="25" spans="2:17" ht="12.75" customHeight="1" x14ac:dyDescent="0.2">
      <c r="B25" s="28">
        <f t="shared" si="5"/>
        <v>45729</v>
      </c>
      <c r="C25" s="29">
        <f t="shared" si="1"/>
        <v>45729</v>
      </c>
      <c r="D25" s="30"/>
      <c r="E25" s="31"/>
      <c r="F25" s="32"/>
      <c r="G25" s="32"/>
      <c r="H25" s="32"/>
      <c r="I25" s="33">
        <f t="shared" si="2"/>
        <v>0</v>
      </c>
      <c r="J25" s="34"/>
      <c r="K25" s="35">
        <f t="shared" si="0"/>
        <v>0</v>
      </c>
      <c r="L25" s="36">
        <f t="shared" si="3"/>
        <v>0</v>
      </c>
      <c r="M25" s="5" t="str">
        <f t="shared" si="4"/>
        <v xml:space="preserve">  </v>
      </c>
      <c r="N25" s="82" t="s">
        <v>44</v>
      </c>
      <c r="O25" s="83"/>
    </row>
    <row r="26" spans="2:17" ht="12.75" customHeight="1" x14ac:dyDescent="0.2">
      <c r="B26" s="28">
        <f t="shared" si="5"/>
        <v>45730</v>
      </c>
      <c r="C26" s="29">
        <f t="shared" si="1"/>
        <v>45730</v>
      </c>
      <c r="D26" s="30"/>
      <c r="E26" s="31"/>
      <c r="F26" s="32"/>
      <c r="G26" s="32"/>
      <c r="H26" s="32"/>
      <c r="I26" s="33">
        <f t="shared" si="2"/>
        <v>0</v>
      </c>
      <c r="J26" s="34"/>
      <c r="K26" s="35">
        <f t="shared" si="0"/>
        <v>0</v>
      </c>
      <c r="L26" s="36">
        <f t="shared" si="3"/>
        <v>0</v>
      </c>
      <c r="M26" s="5" t="str">
        <f t="shared" si="4"/>
        <v xml:space="preserve">  </v>
      </c>
      <c r="N26" s="82"/>
      <c r="O26" s="83"/>
    </row>
    <row r="27" spans="2:17" ht="12.75" customHeight="1" x14ac:dyDescent="0.2">
      <c r="B27" s="28">
        <f t="shared" si="5"/>
        <v>45731</v>
      </c>
      <c r="C27" s="29">
        <f t="shared" si="1"/>
        <v>45731</v>
      </c>
      <c r="D27" s="30"/>
      <c r="E27" s="31"/>
      <c r="F27" s="32"/>
      <c r="G27" s="32"/>
      <c r="H27" s="32"/>
      <c r="I27" s="33">
        <f t="shared" si="2"/>
        <v>0</v>
      </c>
      <c r="J27" s="34"/>
      <c r="K27" s="35">
        <f t="shared" si="0"/>
        <v>0</v>
      </c>
      <c r="L27" s="36">
        <f t="shared" si="3"/>
        <v>0</v>
      </c>
      <c r="M27" s="5" t="str">
        <f t="shared" si="4"/>
        <v xml:space="preserve"> </v>
      </c>
      <c r="N27" s="82" t="s">
        <v>45</v>
      </c>
      <c r="O27" s="83"/>
    </row>
    <row r="28" spans="2:17" ht="12.75" customHeight="1" x14ac:dyDescent="0.2">
      <c r="B28" s="28">
        <f t="shared" si="5"/>
        <v>45732</v>
      </c>
      <c r="C28" s="29">
        <f t="shared" si="1"/>
        <v>45732</v>
      </c>
      <c r="D28" s="30"/>
      <c r="E28" s="31"/>
      <c r="F28" s="32"/>
      <c r="G28" s="32"/>
      <c r="H28" s="32"/>
      <c r="I28" s="33">
        <f t="shared" si="2"/>
        <v>0</v>
      </c>
      <c r="J28" s="34"/>
      <c r="K28" s="35">
        <f t="shared" si="0"/>
        <v>0</v>
      </c>
      <c r="L28" s="36">
        <f t="shared" si="3"/>
        <v>0</v>
      </c>
      <c r="M28" s="5" t="str">
        <f t="shared" si="4"/>
        <v xml:space="preserve"> </v>
      </c>
      <c r="N28" s="82"/>
      <c r="O28" s="83"/>
    </row>
    <row r="29" spans="2:17" ht="12.75" customHeight="1" x14ac:dyDescent="0.2">
      <c r="B29" s="28">
        <f t="shared" si="5"/>
        <v>45733</v>
      </c>
      <c r="C29" s="29">
        <f t="shared" si="1"/>
        <v>45733</v>
      </c>
      <c r="D29" s="30"/>
      <c r="E29" s="31"/>
      <c r="F29" s="32"/>
      <c r="G29" s="32"/>
      <c r="H29" s="32"/>
      <c r="I29" s="33">
        <f t="shared" si="2"/>
        <v>0</v>
      </c>
      <c r="J29" s="34"/>
      <c r="K29" s="35">
        <f t="shared" si="0"/>
        <v>0</v>
      </c>
      <c r="L29" s="36">
        <f t="shared" si="3"/>
        <v>0</v>
      </c>
      <c r="M29" s="5" t="str">
        <f t="shared" si="4"/>
        <v xml:space="preserve">  </v>
      </c>
      <c r="N29" s="84"/>
      <c r="O29" s="85"/>
    </row>
    <row r="30" spans="2:17" ht="12.75" customHeight="1" x14ac:dyDescent="0.2">
      <c r="B30" s="28">
        <f t="shared" si="5"/>
        <v>45734</v>
      </c>
      <c r="C30" s="29">
        <f t="shared" si="1"/>
        <v>45734</v>
      </c>
      <c r="D30" s="30"/>
      <c r="E30" s="31"/>
      <c r="F30" s="32"/>
      <c r="G30" s="32"/>
      <c r="H30" s="32"/>
      <c r="I30" s="33">
        <f t="shared" si="2"/>
        <v>0</v>
      </c>
      <c r="J30" s="34"/>
      <c r="K30" s="35">
        <f t="shared" si="0"/>
        <v>0</v>
      </c>
      <c r="L30" s="36">
        <f t="shared" si="3"/>
        <v>0</v>
      </c>
      <c r="M30" s="5" t="str">
        <f t="shared" si="4"/>
        <v xml:space="preserve">  </v>
      </c>
      <c r="N30" s="86"/>
      <c r="O30" s="87"/>
    </row>
    <row r="31" spans="2:17" ht="12.75" customHeight="1" x14ac:dyDescent="0.2">
      <c r="B31" s="28">
        <f t="shared" si="5"/>
        <v>45735</v>
      </c>
      <c r="C31" s="29">
        <f t="shared" si="1"/>
        <v>45735</v>
      </c>
      <c r="D31" s="30"/>
      <c r="E31" s="31"/>
      <c r="F31" s="32"/>
      <c r="G31" s="32"/>
      <c r="H31" s="32"/>
      <c r="I31" s="33">
        <f t="shared" si="2"/>
        <v>0</v>
      </c>
      <c r="J31" s="34"/>
      <c r="K31" s="35">
        <f t="shared" si="0"/>
        <v>0</v>
      </c>
      <c r="L31" s="36">
        <f t="shared" si="3"/>
        <v>0</v>
      </c>
      <c r="M31" s="5" t="str">
        <f t="shared" si="4"/>
        <v xml:space="preserve">  </v>
      </c>
      <c r="N31" s="82"/>
      <c r="O31" s="83"/>
    </row>
    <row r="32" spans="2:17" ht="12.75" customHeight="1" x14ac:dyDescent="0.2">
      <c r="B32" s="28">
        <f t="shared" si="5"/>
        <v>45736</v>
      </c>
      <c r="C32" s="29">
        <f t="shared" si="1"/>
        <v>45736</v>
      </c>
      <c r="D32" s="30"/>
      <c r="E32" s="31"/>
      <c r="F32" s="32"/>
      <c r="G32" s="32"/>
      <c r="H32" s="32"/>
      <c r="I32" s="33">
        <f t="shared" si="2"/>
        <v>0</v>
      </c>
      <c r="J32" s="34"/>
      <c r="K32" s="35">
        <f t="shared" si="0"/>
        <v>0</v>
      </c>
      <c r="L32" s="36">
        <f t="shared" si="3"/>
        <v>0</v>
      </c>
      <c r="M32" s="5" t="str">
        <f t="shared" si="4"/>
        <v xml:space="preserve">  </v>
      </c>
      <c r="N32" s="82"/>
      <c r="O32" s="83"/>
    </row>
    <row r="33" spans="2:15" ht="12.75" customHeight="1" x14ac:dyDescent="0.2">
      <c r="B33" s="28">
        <f t="shared" si="5"/>
        <v>45737</v>
      </c>
      <c r="C33" s="29">
        <f t="shared" si="1"/>
        <v>45737</v>
      </c>
      <c r="D33" s="30"/>
      <c r="E33" s="31"/>
      <c r="F33" s="32"/>
      <c r="G33" s="32"/>
      <c r="H33" s="32"/>
      <c r="I33" s="33">
        <f t="shared" si="2"/>
        <v>0</v>
      </c>
      <c r="J33" s="34"/>
      <c r="K33" s="35">
        <f t="shared" si="0"/>
        <v>0</v>
      </c>
      <c r="L33" s="36">
        <f t="shared" si="3"/>
        <v>0</v>
      </c>
      <c r="M33" s="5" t="str">
        <f t="shared" si="4"/>
        <v xml:space="preserve">  </v>
      </c>
      <c r="N33" s="82"/>
      <c r="O33" s="83"/>
    </row>
    <row r="34" spans="2:15" ht="12.75" customHeight="1" x14ac:dyDescent="0.2">
      <c r="B34" s="28">
        <f t="shared" si="5"/>
        <v>45738</v>
      </c>
      <c r="C34" s="29">
        <f t="shared" si="1"/>
        <v>45738</v>
      </c>
      <c r="D34" s="30"/>
      <c r="E34" s="31"/>
      <c r="F34" s="32"/>
      <c r="G34" s="32"/>
      <c r="H34" s="32"/>
      <c r="I34" s="33">
        <f t="shared" si="2"/>
        <v>0</v>
      </c>
      <c r="J34" s="34"/>
      <c r="K34" s="35">
        <f t="shared" si="0"/>
        <v>0</v>
      </c>
      <c r="L34" s="36">
        <f t="shared" si="3"/>
        <v>0</v>
      </c>
      <c r="M34" s="5" t="str">
        <f t="shared" si="4"/>
        <v xml:space="preserve"> </v>
      </c>
      <c r="N34" s="82"/>
      <c r="O34" s="83"/>
    </row>
    <row r="35" spans="2:15" ht="12.75" customHeight="1" x14ac:dyDescent="0.2">
      <c r="B35" s="28">
        <f t="shared" si="5"/>
        <v>45739</v>
      </c>
      <c r="C35" s="29">
        <f t="shared" si="1"/>
        <v>45739</v>
      </c>
      <c r="D35" s="30"/>
      <c r="E35" s="31"/>
      <c r="F35" s="32"/>
      <c r="G35" s="32"/>
      <c r="H35" s="32"/>
      <c r="I35" s="33">
        <f t="shared" si="2"/>
        <v>0</v>
      </c>
      <c r="J35" s="34"/>
      <c r="K35" s="35">
        <f t="shared" si="0"/>
        <v>0</v>
      </c>
      <c r="L35" s="36">
        <f t="shared" si="3"/>
        <v>0</v>
      </c>
      <c r="M35" s="5" t="str">
        <f t="shared" si="4"/>
        <v xml:space="preserve"> </v>
      </c>
      <c r="N35" s="82"/>
      <c r="O35" s="83"/>
    </row>
    <row r="36" spans="2:15" ht="12.75" customHeight="1" x14ac:dyDescent="0.2">
      <c r="B36" s="28">
        <f t="shared" si="5"/>
        <v>45740</v>
      </c>
      <c r="C36" s="29">
        <f t="shared" si="1"/>
        <v>45740</v>
      </c>
      <c r="D36" s="30"/>
      <c r="E36" s="31"/>
      <c r="F36" s="32"/>
      <c r="G36" s="32"/>
      <c r="H36" s="32"/>
      <c r="I36" s="33">
        <f t="shared" si="2"/>
        <v>0</v>
      </c>
      <c r="J36" s="34"/>
      <c r="K36" s="35">
        <f t="shared" si="0"/>
        <v>0</v>
      </c>
      <c r="L36" s="36">
        <f t="shared" si="3"/>
        <v>0</v>
      </c>
      <c r="M36" s="5" t="str">
        <f t="shared" si="4"/>
        <v xml:space="preserve">  </v>
      </c>
      <c r="N36" s="82"/>
      <c r="O36" s="83"/>
    </row>
    <row r="37" spans="2:15" ht="12.75" customHeight="1" x14ac:dyDescent="0.2">
      <c r="B37" s="28">
        <f t="shared" si="5"/>
        <v>45741</v>
      </c>
      <c r="C37" s="29">
        <f t="shared" si="1"/>
        <v>45741</v>
      </c>
      <c r="D37" s="30"/>
      <c r="E37" s="31"/>
      <c r="F37" s="32"/>
      <c r="G37" s="32"/>
      <c r="H37" s="32"/>
      <c r="I37" s="33">
        <f t="shared" si="2"/>
        <v>0</v>
      </c>
      <c r="J37" s="34"/>
      <c r="K37" s="35">
        <f t="shared" si="0"/>
        <v>0</v>
      </c>
      <c r="L37" s="36">
        <f t="shared" si="3"/>
        <v>0</v>
      </c>
      <c r="M37" s="5" t="str">
        <f t="shared" si="4"/>
        <v xml:space="preserve">  </v>
      </c>
      <c r="N37" s="82"/>
      <c r="O37" s="83"/>
    </row>
    <row r="38" spans="2:15" ht="12.75" customHeight="1" x14ac:dyDescent="0.2">
      <c r="B38" s="28">
        <f t="shared" si="5"/>
        <v>45742</v>
      </c>
      <c r="C38" s="29">
        <f t="shared" si="1"/>
        <v>45742</v>
      </c>
      <c r="D38" s="30"/>
      <c r="E38" s="31"/>
      <c r="F38" s="32"/>
      <c r="G38" s="32"/>
      <c r="H38" s="32"/>
      <c r="I38" s="33">
        <f t="shared" si="2"/>
        <v>0</v>
      </c>
      <c r="J38" s="34"/>
      <c r="K38" s="35">
        <f t="shared" si="0"/>
        <v>0</v>
      </c>
      <c r="L38" s="36">
        <f t="shared" si="3"/>
        <v>0</v>
      </c>
      <c r="M38" s="5" t="str">
        <f t="shared" si="4"/>
        <v xml:space="preserve">  </v>
      </c>
      <c r="N38" s="82"/>
      <c r="O38" s="83"/>
    </row>
    <row r="39" spans="2:15" ht="12.75" customHeight="1" x14ac:dyDescent="0.2">
      <c r="B39" s="28">
        <f t="shared" si="5"/>
        <v>45743</v>
      </c>
      <c r="C39" s="29">
        <f t="shared" si="1"/>
        <v>45743</v>
      </c>
      <c r="D39" s="30"/>
      <c r="E39" s="31"/>
      <c r="F39" s="32"/>
      <c r="G39" s="32"/>
      <c r="H39" s="32"/>
      <c r="I39" s="33">
        <f t="shared" si="2"/>
        <v>0</v>
      </c>
      <c r="J39" s="34"/>
      <c r="K39" s="35">
        <f t="shared" si="0"/>
        <v>0</v>
      </c>
      <c r="L39" s="36">
        <f t="shared" si="3"/>
        <v>0</v>
      </c>
      <c r="M39" s="5" t="str">
        <f t="shared" si="4"/>
        <v xml:space="preserve">  </v>
      </c>
      <c r="N39" s="84"/>
      <c r="O39" s="85"/>
    </row>
    <row r="40" spans="2:15" ht="12.75" customHeight="1" x14ac:dyDescent="0.2">
      <c r="B40" s="28">
        <f t="shared" si="5"/>
        <v>45744</v>
      </c>
      <c r="C40" s="29">
        <f t="shared" si="1"/>
        <v>45744</v>
      </c>
      <c r="D40" s="30"/>
      <c r="E40" s="31"/>
      <c r="F40" s="32"/>
      <c r="G40" s="32"/>
      <c r="H40" s="32"/>
      <c r="I40" s="33">
        <f t="shared" si="2"/>
        <v>0</v>
      </c>
      <c r="J40" s="34"/>
      <c r="K40" s="35">
        <f t="shared" si="0"/>
        <v>0</v>
      </c>
      <c r="L40" s="36">
        <f t="shared" si="3"/>
        <v>0</v>
      </c>
      <c r="M40" s="5" t="str">
        <f t="shared" si="4"/>
        <v xml:space="preserve">  </v>
      </c>
      <c r="N40" s="86"/>
      <c r="O40" s="87"/>
    </row>
    <row r="41" spans="2:15" ht="12.75" customHeight="1" x14ac:dyDescent="0.2">
      <c r="B41" s="28">
        <f t="shared" si="5"/>
        <v>45745</v>
      </c>
      <c r="C41" s="29">
        <f t="shared" si="1"/>
        <v>45745</v>
      </c>
      <c r="D41" s="30"/>
      <c r="E41" s="31"/>
      <c r="F41" s="32"/>
      <c r="G41" s="32"/>
      <c r="H41" s="32"/>
      <c r="I41" s="33">
        <f t="shared" si="2"/>
        <v>0</v>
      </c>
      <c r="J41" s="34"/>
      <c r="K41" s="35">
        <f t="shared" si="0"/>
        <v>0</v>
      </c>
      <c r="L41" s="36">
        <f t="shared" si="3"/>
        <v>0</v>
      </c>
      <c r="M41" s="5" t="str">
        <f t="shared" si="4"/>
        <v xml:space="preserve"> </v>
      </c>
      <c r="N41" s="82"/>
      <c r="O41" s="83"/>
    </row>
    <row r="42" spans="2:15" ht="12.75" customHeight="1" x14ac:dyDescent="0.2">
      <c r="B42" s="28">
        <f t="shared" si="5"/>
        <v>45746</v>
      </c>
      <c r="C42" s="29">
        <f t="shared" si="1"/>
        <v>45746</v>
      </c>
      <c r="D42" s="30"/>
      <c r="E42" s="31"/>
      <c r="F42" s="32"/>
      <c r="G42" s="32"/>
      <c r="H42" s="32"/>
      <c r="I42" s="33">
        <f t="shared" si="2"/>
        <v>0</v>
      </c>
      <c r="J42" s="34"/>
      <c r="K42" s="35">
        <f t="shared" si="0"/>
        <v>0</v>
      </c>
      <c r="L42" s="36">
        <f t="shared" si="3"/>
        <v>0</v>
      </c>
      <c r="M42" s="5" t="str">
        <f t="shared" si="4"/>
        <v xml:space="preserve"> </v>
      </c>
      <c r="N42" s="82"/>
      <c r="O42" s="83"/>
    </row>
    <row r="43" spans="2:15" ht="12.75" customHeight="1" thickBot="1" x14ac:dyDescent="0.25">
      <c r="B43" s="56">
        <f>B42+1</f>
        <v>45747</v>
      </c>
      <c r="C43" s="57">
        <f t="shared" si="1"/>
        <v>45747</v>
      </c>
      <c r="D43" s="58"/>
      <c r="E43" s="59"/>
      <c r="F43" s="60"/>
      <c r="G43" s="60"/>
      <c r="H43" s="60"/>
      <c r="I43" s="61">
        <f t="shared" si="2"/>
        <v>0</v>
      </c>
      <c r="J43" s="62"/>
      <c r="K43" s="61">
        <f t="shared" si="0"/>
        <v>0</v>
      </c>
      <c r="L43" s="63">
        <f t="shared" si="3"/>
        <v>0</v>
      </c>
      <c r="M43" s="5" t="str">
        <f t="shared" si="4"/>
        <v xml:space="preserve">  </v>
      </c>
      <c r="N43" s="84"/>
      <c r="O43" s="85"/>
    </row>
    <row r="44" spans="2:15" ht="12.75" customHeight="1" thickBot="1" x14ac:dyDescent="0.25">
      <c r="B44" s="10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88"/>
      <c r="O44" s="89"/>
    </row>
    <row r="45" spans="2:15" ht="16.5" customHeight="1" x14ac:dyDescent="0.25">
      <c r="B45" s="10"/>
      <c r="C45" s="5"/>
      <c r="D45" s="5"/>
      <c r="E45" s="5"/>
      <c r="F45" s="5"/>
      <c r="G45" s="5"/>
      <c r="H45" s="5"/>
      <c r="I45" s="5"/>
      <c r="J45" s="90" t="s">
        <v>26</v>
      </c>
      <c r="K45" s="92"/>
      <c r="L45" s="66">
        <f>SUM(L12:L43)</f>
        <v>-361.2</v>
      </c>
      <c r="M45" s="5"/>
      <c r="N45" s="84"/>
      <c r="O45" s="85"/>
    </row>
    <row r="46" spans="2:15" ht="16.5" customHeight="1" x14ac:dyDescent="0.25">
      <c r="B46" s="10"/>
      <c r="C46" s="5"/>
      <c r="D46" s="5"/>
      <c r="E46" s="5"/>
      <c r="F46" s="5"/>
      <c r="G46" s="5"/>
      <c r="H46" s="5"/>
      <c r="I46" s="5"/>
      <c r="J46" s="93" t="s">
        <v>27</v>
      </c>
      <c r="K46" s="95"/>
      <c r="L46" s="67">
        <f>COUNTIF(M13:M43,"??")*$G$6/5</f>
        <v>176.4</v>
      </c>
      <c r="M46" s="5"/>
      <c r="N46" s="82"/>
      <c r="O46" s="83"/>
    </row>
    <row r="47" spans="2:15" ht="16.5" customHeight="1" thickBot="1" x14ac:dyDescent="0.3">
      <c r="B47" s="68"/>
      <c r="C47" s="69"/>
      <c r="D47" s="69"/>
      <c r="E47" s="69"/>
      <c r="F47" s="69"/>
      <c r="G47" s="69"/>
      <c r="H47" s="69"/>
      <c r="I47" s="69"/>
      <c r="J47" s="96" t="s">
        <v>28</v>
      </c>
      <c r="K47" s="98"/>
      <c r="L47" s="70">
        <f>L45-L46</f>
        <v>-537.6</v>
      </c>
      <c r="M47" s="69"/>
      <c r="N47" s="151"/>
      <c r="O47" s="152"/>
    </row>
    <row r="49" spans="2:15" ht="40.5" customHeight="1" thickBot="1" x14ac:dyDescent="0.25">
      <c r="B49" s="148" t="s">
        <v>49</v>
      </c>
      <c r="C49" s="149"/>
      <c r="D49" s="149"/>
      <c r="E49" s="150"/>
      <c r="F49" s="145"/>
      <c r="G49" s="146"/>
      <c r="H49" s="146"/>
      <c r="I49" s="147"/>
      <c r="K49" s="142" t="s">
        <v>50</v>
      </c>
      <c r="L49" s="143"/>
      <c r="M49" s="143"/>
      <c r="N49" s="144"/>
      <c r="O49" s="144"/>
    </row>
  </sheetData>
  <mergeCells count="60">
    <mergeCell ref="B49:E49"/>
    <mergeCell ref="F49:I49"/>
    <mergeCell ref="K49:M49"/>
    <mergeCell ref="N49:O49"/>
    <mergeCell ref="J46:K46"/>
    <mergeCell ref="N46:O46"/>
    <mergeCell ref="J47:K47"/>
    <mergeCell ref="N47:O47"/>
    <mergeCell ref="N42:O42"/>
    <mergeCell ref="N43:O43"/>
    <mergeCell ref="N44:O44"/>
    <mergeCell ref="J45:K45"/>
    <mergeCell ref="N45:O45"/>
    <mergeCell ref="N37:O37"/>
    <mergeCell ref="N38:O38"/>
    <mergeCell ref="N39:O39"/>
    <mergeCell ref="N40:O40"/>
    <mergeCell ref="N41:O41"/>
    <mergeCell ref="N32:O32"/>
    <mergeCell ref="N33:O33"/>
    <mergeCell ref="N34:O34"/>
    <mergeCell ref="N35:O35"/>
    <mergeCell ref="N36:O36"/>
    <mergeCell ref="N27:O27"/>
    <mergeCell ref="N28:O28"/>
    <mergeCell ref="N29:O29"/>
    <mergeCell ref="N30:O30"/>
    <mergeCell ref="N31:O31"/>
    <mergeCell ref="N21:O22"/>
    <mergeCell ref="N23:O23"/>
    <mergeCell ref="N24:O24"/>
    <mergeCell ref="N25:O25"/>
    <mergeCell ref="N26:O26"/>
    <mergeCell ref="J10:J11"/>
    <mergeCell ref="K10:K11"/>
    <mergeCell ref="L10:L11"/>
    <mergeCell ref="N10:N11"/>
    <mergeCell ref="O10:O11"/>
    <mergeCell ref="B2:O2"/>
    <mergeCell ref="B4:F4"/>
    <mergeCell ref="G4:I4"/>
    <mergeCell ref="B5:F5"/>
    <mergeCell ref="G5:I5"/>
    <mergeCell ref="J4:K4"/>
    <mergeCell ref="L4:N4"/>
    <mergeCell ref="J5:K5"/>
    <mergeCell ref="L5:N5"/>
    <mergeCell ref="B12:D12"/>
    <mergeCell ref="B6:F6"/>
    <mergeCell ref="G6:I6"/>
    <mergeCell ref="B7:F7"/>
    <mergeCell ref="G7:I7"/>
    <mergeCell ref="B8:F8"/>
    <mergeCell ref="G8:I8"/>
    <mergeCell ref="B10:D11"/>
    <mergeCell ref="E10:E11"/>
    <mergeCell ref="F10:F11"/>
    <mergeCell ref="G10:G11"/>
    <mergeCell ref="H10:H11"/>
    <mergeCell ref="I10:I11"/>
  </mergeCells>
  <conditionalFormatting sqref="E13:H43 J13:J43">
    <cfRule type="expression" dxfId="19" priority="2" stopIfTrue="1">
      <formula>($M13=" ")</formula>
    </cfRule>
  </conditionalFormatting>
  <conditionalFormatting sqref="L47">
    <cfRule type="expression" dxfId="18" priority="1" stopIfTrue="1">
      <formula>($L$47&lt;0)</formula>
    </cfRule>
  </conditionalFormatting>
  <dataValidations count="1">
    <dataValidation type="list" allowBlank="1" showInputMessage="1" showErrorMessage="1" sqref="J13:J43" xr:uid="{0FE13EC2-E6D5-49C2-89C1-0AFEBE5D849E}">
      <formula1>$N$13:$N$19</formula1>
    </dataValidation>
  </dataValidations>
  <pageMargins left="0.70866141732283472" right="0.70866141732283472" top="0.78740157480314965" bottom="0.78740157480314965" header="0.31496062992125984" footer="0.31496062992125984"/>
  <pageSetup paperSize="9" scale="69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9C96DD-AAD8-4AD3-B3B3-CF6092C5769D}">
  <sheetPr>
    <pageSetUpPr fitToPage="1"/>
  </sheetPr>
  <dimension ref="B1:Q49"/>
  <sheetViews>
    <sheetView topLeftCell="A17" zoomScale="85" zoomScaleNormal="85" workbookViewId="0">
      <selection activeCell="M42" sqref="M42"/>
    </sheetView>
  </sheetViews>
  <sheetFormatPr baseColWidth="10" defaultColWidth="10.85546875" defaultRowHeight="12.75" x14ac:dyDescent="0.2"/>
  <cols>
    <col min="1" max="1" width="3.42578125" style="1" customWidth="1"/>
    <col min="2" max="2" width="3.7109375" style="1" customWidth="1"/>
    <col min="3" max="3" width="6.28515625" style="1" customWidth="1"/>
    <col min="4" max="4" width="2.28515625" style="1" customWidth="1"/>
    <col min="5" max="12" width="12" style="1" customWidth="1"/>
    <col min="13" max="13" width="3" style="1" customWidth="1"/>
    <col min="14" max="14" width="48.140625" style="1" customWidth="1"/>
    <col min="15" max="15" width="27.85546875" style="1" customWidth="1"/>
    <col min="16" max="16384" width="10.85546875" style="1"/>
  </cols>
  <sheetData>
    <row r="1" spans="2:15" ht="13.5" thickBot="1" x14ac:dyDescent="0.25"/>
    <row r="2" spans="2:15" ht="27" thickBot="1" x14ac:dyDescent="0.45">
      <c r="B2" s="113" t="s">
        <v>0</v>
      </c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5"/>
    </row>
    <row r="3" spans="2:15" ht="16.5" thickBot="1" x14ac:dyDescent="0.3">
      <c r="B3" s="2"/>
      <c r="C3" s="3"/>
      <c r="D3" s="3"/>
      <c r="E3" s="3"/>
      <c r="F3" s="4"/>
      <c r="G3" s="4"/>
      <c r="H3" s="4"/>
      <c r="I3" s="5"/>
      <c r="J3" s="5"/>
      <c r="K3" s="5"/>
      <c r="L3" s="5"/>
      <c r="M3" s="5"/>
      <c r="N3" s="5"/>
      <c r="O3" s="8"/>
    </row>
    <row r="4" spans="2:15" ht="15.75" x14ac:dyDescent="0.25">
      <c r="B4" s="90" t="s">
        <v>5</v>
      </c>
      <c r="C4" s="91"/>
      <c r="D4" s="91"/>
      <c r="E4" s="91"/>
      <c r="F4" s="92"/>
      <c r="G4" s="109" t="str">
        <f>Januar!$G$4</f>
        <v>Name Betrieb</v>
      </c>
      <c r="H4" s="104"/>
      <c r="I4" s="105"/>
      <c r="J4" s="90" t="s">
        <v>52</v>
      </c>
      <c r="K4" s="92"/>
      <c r="L4" s="104" t="str">
        <f>Januar!$L$4</f>
        <v>Strasse</v>
      </c>
      <c r="M4" s="104"/>
      <c r="N4" s="105"/>
      <c r="O4" s="8"/>
    </row>
    <row r="5" spans="2:15" ht="16.5" thickBot="1" x14ac:dyDescent="0.3">
      <c r="B5" s="93" t="s">
        <v>1</v>
      </c>
      <c r="C5" s="94"/>
      <c r="D5" s="94"/>
      <c r="E5" s="94"/>
      <c r="F5" s="95"/>
      <c r="G5" s="101" t="str">
        <f>Januar!$G$5</f>
        <v>Vorname Nachname</v>
      </c>
      <c r="H5" s="102"/>
      <c r="I5" s="103"/>
      <c r="J5" s="99" t="s">
        <v>53</v>
      </c>
      <c r="K5" s="100"/>
      <c r="L5" s="106" t="str">
        <f>Januar!$L$5</f>
        <v>Postleitzahl, Ort</v>
      </c>
      <c r="M5" s="107"/>
      <c r="N5" s="108"/>
      <c r="O5" s="8"/>
    </row>
    <row r="6" spans="2:15" ht="15.75" x14ac:dyDescent="0.25">
      <c r="B6" s="93" t="s">
        <v>25</v>
      </c>
      <c r="C6" s="94"/>
      <c r="D6" s="94"/>
      <c r="E6" s="94"/>
      <c r="F6" s="95"/>
      <c r="G6" s="101">
        <f>Januar!$G$6</f>
        <v>42</v>
      </c>
      <c r="H6" s="102"/>
      <c r="I6" s="103"/>
      <c r="J6" s="5"/>
      <c r="K6" s="5"/>
      <c r="L6" s="5"/>
      <c r="M6" s="9"/>
      <c r="N6" s="9"/>
      <c r="O6" s="8"/>
    </row>
    <row r="7" spans="2:15" ht="15.75" x14ac:dyDescent="0.25">
      <c r="B7" s="93" t="s">
        <v>3</v>
      </c>
      <c r="C7" s="94"/>
      <c r="D7" s="94"/>
      <c r="E7" s="94"/>
      <c r="F7" s="95"/>
      <c r="G7" s="101">
        <f>Januar!$G$7</f>
        <v>2025</v>
      </c>
      <c r="H7" s="102"/>
      <c r="I7" s="103"/>
      <c r="J7" s="5"/>
      <c r="K7" s="5"/>
      <c r="L7" s="5"/>
      <c r="M7" s="5"/>
      <c r="N7" s="5"/>
      <c r="O7" s="8"/>
    </row>
    <row r="8" spans="2:15" ht="16.5" thickBot="1" x14ac:dyDescent="0.3">
      <c r="B8" s="96" t="s">
        <v>4</v>
      </c>
      <c r="C8" s="97"/>
      <c r="D8" s="97"/>
      <c r="E8" s="97"/>
      <c r="F8" s="98"/>
      <c r="G8" s="139">
        <f>DATE(G7,4,1)</f>
        <v>45748</v>
      </c>
      <c r="H8" s="140"/>
      <c r="I8" s="141"/>
      <c r="J8" s="5"/>
      <c r="K8" s="5"/>
      <c r="L8" s="5"/>
      <c r="M8" s="5"/>
      <c r="N8" s="5"/>
      <c r="O8" s="8"/>
    </row>
    <row r="9" spans="2:15" ht="13.5" thickBot="1" x14ac:dyDescent="0.25">
      <c r="B9" s="10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8"/>
    </row>
    <row r="10" spans="2:15" ht="49.5" customHeight="1" x14ac:dyDescent="0.2">
      <c r="B10" s="120" t="s">
        <v>6</v>
      </c>
      <c r="C10" s="121"/>
      <c r="D10" s="122"/>
      <c r="E10" s="137" t="s">
        <v>14</v>
      </c>
      <c r="F10" s="133" t="s">
        <v>15</v>
      </c>
      <c r="G10" s="133" t="s">
        <v>7</v>
      </c>
      <c r="H10" s="133" t="s">
        <v>8</v>
      </c>
      <c r="I10" s="133" t="s">
        <v>9</v>
      </c>
      <c r="J10" s="133" t="s">
        <v>16</v>
      </c>
      <c r="K10" s="133" t="s">
        <v>17</v>
      </c>
      <c r="L10" s="135" t="s">
        <v>18</v>
      </c>
      <c r="M10" s="5"/>
      <c r="N10" s="116" t="s">
        <v>10</v>
      </c>
      <c r="O10" s="118" t="s">
        <v>11</v>
      </c>
    </row>
    <row r="11" spans="2:15" s="11" customFormat="1" ht="16.5" customHeight="1" thickBot="1" x14ac:dyDescent="0.25">
      <c r="B11" s="123"/>
      <c r="C11" s="124"/>
      <c r="D11" s="125"/>
      <c r="E11" s="138"/>
      <c r="F11" s="134"/>
      <c r="G11" s="134"/>
      <c r="H11" s="134"/>
      <c r="I11" s="134"/>
      <c r="J11" s="134"/>
      <c r="K11" s="134"/>
      <c r="L11" s="136"/>
      <c r="M11" s="12"/>
      <c r="N11" s="117"/>
      <c r="O11" s="119"/>
    </row>
    <row r="12" spans="2:15" s="11" customFormat="1" ht="27" customHeight="1" thickBot="1" x14ac:dyDescent="0.3">
      <c r="B12" s="130" t="s">
        <v>51</v>
      </c>
      <c r="C12" s="131"/>
      <c r="D12" s="132"/>
      <c r="E12" s="13"/>
      <c r="F12" s="14"/>
      <c r="G12" s="14"/>
      <c r="H12" s="14"/>
      <c r="I12" s="14"/>
      <c r="J12" s="14"/>
      <c r="K12" s="14"/>
      <c r="L12" s="15">
        <f>März!L47</f>
        <v>-537.6</v>
      </c>
      <c r="M12" s="12"/>
      <c r="N12" s="16"/>
      <c r="O12" s="17"/>
    </row>
    <row r="13" spans="2:15" x14ac:dyDescent="0.2">
      <c r="B13" s="18">
        <f>G8</f>
        <v>45748</v>
      </c>
      <c r="C13" s="19">
        <f>B13</f>
        <v>45748</v>
      </c>
      <c r="D13" s="20"/>
      <c r="E13" s="78"/>
      <c r="F13" s="22"/>
      <c r="G13" s="22"/>
      <c r="H13" s="22"/>
      <c r="I13" s="23">
        <f>ROUND(20*24*(F13-E13-(H13-G13)),0)/20</f>
        <v>0</v>
      </c>
      <c r="J13" s="24"/>
      <c r="K13" s="23">
        <f t="shared" ref="K13:K42" si="0">IF(OR(J13=$N$13,J13=$N$14),ROUND(20*$G$6/5,1)/20,0)</f>
        <v>0</v>
      </c>
      <c r="L13" s="25">
        <f>I13+K13</f>
        <v>0</v>
      </c>
      <c r="M13" s="5" t="str">
        <f>IF(OR(AND(OR(WEEKDAY($B13,2)=6,WEEKDAY($B13,2)=7),$D13=""),AND(WEEKDAY($B13,2)&lt;&gt;6,WEEKDAY($B13,2)&lt;&gt;7,$D13&lt;&gt;""))," ","  ")</f>
        <v xml:space="preserve">  </v>
      </c>
      <c r="N13" s="26" t="s">
        <v>19</v>
      </c>
      <c r="O13" s="27" t="s">
        <v>12</v>
      </c>
    </row>
    <row r="14" spans="2:15" x14ac:dyDescent="0.2">
      <c r="B14" s="28">
        <f>B13+1</f>
        <v>45749</v>
      </c>
      <c r="C14" s="29">
        <f t="shared" ref="C14:C42" si="1">B14</f>
        <v>45749</v>
      </c>
      <c r="D14" s="30"/>
      <c r="E14" s="79"/>
      <c r="F14" s="32"/>
      <c r="G14" s="32"/>
      <c r="H14" s="32"/>
      <c r="I14" s="33">
        <f t="shared" ref="I14:I42" si="2">ROUND(20*24*(F14-E14-(H14-G14)),0)/20</f>
        <v>0</v>
      </c>
      <c r="J14" s="34"/>
      <c r="K14" s="35">
        <f t="shared" si="0"/>
        <v>0</v>
      </c>
      <c r="L14" s="36">
        <f t="shared" ref="L14:L42" si="3">I14+K14</f>
        <v>0</v>
      </c>
      <c r="M14" s="5" t="str">
        <f t="shared" ref="M14:M42" si="4">IF(OR(AND(OR(WEEKDAY($B14,2)=6,WEEKDAY($B14,2)=7),$D14=""),AND(WEEKDAY($B14,2)&lt;&gt;6,WEEKDAY($B14,2)&lt;&gt;7,$D14&lt;&gt;""))," ","  ")</f>
        <v xml:space="preserve">  </v>
      </c>
      <c r="N14" s="37" t="s">
        <v>20</v>
      </c>
      <c r="O14" s="38" t="s">
        <v>12</v>
      </c>
    </row>
    <row r="15" spans="2:15" x14ac:dyDescent="0.2">
      <c r="B15" s="28">
        <f t="shared" ref="B15:B42" si="5">B14+1</f>
        <v>45750</v>
      </c>
      <c r="C15" s="29">
        <f t="shared" si="1"/>
        <v>45750</v>
      </c>
      <c r="D15" s="30"/>
      <c r="E15" s="79"/>
      <c r="F15" s="32"/>
      <c r="G15" s="32"/>
      <c r="H15" s="32"/>
      <c r="I15" s="33">
        <f t="shared" si="2"/>
        <v>0</v>
      </c>
      <c r="J15" s="34"/>
      <c r="K15" s="35">
        <f t="shared" si="0"/>
        <v>0</v>
      </c>
      <c r="L15" s="36">
        <f t="shared" si="3"/>
        <v>0</v>
      </c>
      <c r="M15" s="5" t="str">
        <f t="shared" si="4"/>
        <v xml:space="preserve">  </v>
      </c>
      <c r="N15" s="37" t="s">
        <v>21</v>
      </c>
      <c r="O15" s="38" t="s">
        <v>13</v>
      </c>
    </row>
    <row r="16" spans="2:15" x14ac:dyDescent="0.2">
      <c r="B16" s="28">
        <f t="shared" si="5"/>
        <v>45751</v>
      </c>
      <c r="C16" s="29">
        <f t="shared" si="1"/>
        <v>45751</v>
      </c>
      <c r="D16" s="30"/>
      <c r="E16" s="79"/>
      <c r="F16" s="32"/>
      <c r="G16" s="32"/>
      <c r="H16" s="32"/>
      <c r="I16" s="33">
        <f t="shared" si="2"/>
        <v>0</v>
      </c>
      <c r="J16" s="34"/>
      <c r="K16" s="35">
        <f t="shared" si="0"/>
        <v>0</v>
      </c>
      <c r="L16" s="36">
        <f t="shared" si="3"/>
        <v>0</v>
      </c>
      <c r="M16" s="5" t="str">
        <f t="shared" si="4"/>
        <v xml:space="preserve">  </v>
      </c>
      <c r="N16" s="37" t="s">
        <v>22</v>
      </c>
      <c r="O16" s="38" t="s">
        <v>13</v>
      </c>
    </row>
    <row r="17" spans="2:17" x14ac:dyDescent="0.2">
      <c r="B17" s="28">
        <f t="shared" si="5"/>
        <v>45752</v>
      </c>
      <c r="C17" s="29">
        <f t="shared" si="1"/>
        <v>45752</v>
      </c>
      <c r="D17" s="30"/>
      <c r="E17" s="79"/>
      <c r="F17" s="32"/>
      <c r="G17" s="32"/>
      <c r="H17" s="32"/>
      <c r="I17" s="33">
        <f t="shared" si="2"/>
        <v>0</v>
      </c>
      <c r="J17" s="34"/>
      <c r="K17" s="35">
        <f t="shared" si="0"/>
        <v>0</v>
      </c>
      <c r="L17" s="36">
        <f t="shared" si="3"/>
        <v>0</v>
      </c>
      <c r="M17" s="5" t="str">
        <f t="shared" si="4"/>
        <v xml:space="preserve"> </v>
      </c>
      <c r="N17" s="37" t="s">
        <v>23</v>
      </c>
      <c r="O17" s="38" t="s">
        <v>13</v>
      </c>
    </row>
    <row r="18" spans="2:17" x14ac:dyDescent="0.2">
      <c r="B18" s="28">
        <f t="shared" si="5"/>
        <v>45753</v>
      </c>
      <c r="C18" s="29">
        <f t="shared" si="1"/>
        <v>45753</v>
      </c>
      <c r="D18" s="30"/>
      <c r="E18" s="79"/>
      <c r="F18" s="32"/>
      <c r="G18" s="32"/>
      <c r="H18" s="32"/>
      <c r="I18" s="33">
        <f t="shared" si="2"/>
        <v>0</v>
      </c>
      <c r="J18" s="34"/>
      <c r="K18" s="35">
        <f t="shared" si="0"/>
        <v>0</v>
      </c>
      <c r="L18" s="36">
        <f t="shared" si="3"/>
        <v>0</v>
      </c>
      <c r="M18" s="5" t="str">
        <f t="shared" si="4"/>
        <v xml:space="preserve"> </v>
      </c>
      <c r="N18" s="37" t="s">
        <v>24</v>
      </c>
      <c r="O18" s="38" t="s">
        <v>13</v>
      </c>
    </row>
    <row r="19" spans="2:17" ht="12.75" customHeight="1" thickBot="1" x14ac:dyDescent="0.25">
      <c r="B19" s="28">
        <f t="shared" si="5"/>
        <v>45754</v>
      </c>
      <c r="C19" s="29">
        <f t="shared" si="1"/>
        <v>45754</v>
      </c>
      <c r="D19" s="30"/>
      <c r="E19" s="79"/>
      <c r="F19" s="32"/>
      <c r="G19" s="32"/>
      <c r="H19" s="32"/>
      <c r="I19" s="33">
        <f t="shared" si="2"/>
        <v>0</v>
      </c>
      <c r="J19" s="34"/>
      <c r="K19" s="35">
        <f t="shared" si="0"/>
        <v>0</v>
      </c>
      <c r="L19" s="36">
        <f t="shared" si="3"/>
        <v>0</v>
      </c>
      <c r="M19" s="5" t="str">
        <f t="shared" si="4"/>
        <v xml:space="preserve">  </v>
      </c>
      <c r="N19" s="39" t="s">
        <v>48</v>
      </c>
      <c r="O19" s="40" t="s">
        <v>13</v>
      </c>
    </row>
    <row r="20" spans="2:17" ht="12.75" customHeight="1" thickBot="1" x14ac:dyDescent="0.25">
      <c r="B20" s="28">
        <f t="shared" si="5"/>
        <v>45755</v>
      </c>
      <c r="C20" s="29">
        <f t="shared" si="1"/>
        <v>45755</v>
      </c>
      <c r="D20" s="30"/>
      <c r="E20" s="79"/>
      <c r="F20" s="32"/>
      <c r="G20" s="32"/>
      <c r="H20" s="32"/>
      <c r="I20" s="33">
        <f t="shared" si="2"/>
        <v>0</v>
      </c>
      <c r="J20" s="34"/>
      <c r="K20" s="35">
        <f t="shared" si="0"/>
        <v>0</v>
      </c>
      <c r="L20" s="36">
        <f t="shared" si="3"/>
        <v>0</v>
      </c>
      <c r="M20" s="5" t="str">
        <f t="shared" si="4"/>
        <v xml:space="preserve">  </v>
      </c>
      <c r="N20" s="5"/>
      <c r="O20" s="8"/>
    </row>
    <row r="21" spans="2:17" ht="12.75" customHeight="1" x14ac:dyDescent="0.2">
      <c r="B21" s="28">
        <f t="shared" si="5"/>
        <v>45756</v>
      </c>
      <c r="C21" s="29">
        <f t="shared" si="1"/>
        <v>45756</v>
      </c>
      <c r="D21" s="30"/>
      <c r="E21" s="79"/>
      <c r="F21" s="32"/>
      <c r="G21" s="32"/>
      <c r="H21" s="32"/>
      <c r="I21" s="33">
        <f t="shared" si="2"/>
        <v>0</v>
      </c>
      <c r="J21" s="34"/>
      <c r="K21" s="35">
        <f t="shared" si="0"/>
        <v>0</v>
      </c>
      <c r="L21" s="36">
        <f t="shared" si="3"/>
        <v>0</v>
      </c>
      <c r="M21" s="5" t="str">
        <f t="shared" si="4"/>
        <v xml:space="preserve">  </v>
      </c>
      <c r="N21" s="126" t="s">
        <v>46</v>
      </c>
      <c r="O21" s="127"/>
    </row>
    <row r="22" spans="2:17" s="49" customFormat="1" ht="12.75" customHeight="1" thickBot="1" x14ac:dyDescent="0.25">
      <c r="B22" s="41">
        <f t="shared" si="5"/>
        <v>45757</v>
      </c>
      <c r="C22" s="42">
        <f t="shared" si="1"/>
        <v>45757</v>
      </c>
      <c r="D22" s="43"/>
      <c r="E22" s="80"/>
      <c r="F22" s="45"/>
      <c r="G22" s="45"/>
      <c r="H22" s="45"/>
      <c r="I22" s="72">
        <f t="shared" si="2"/>
        <v>0</v>
      </c>
      <c r="J22" s="46"/>
      <c r="K22" s="35">
        <f t="shared" si="0"/>
        <v>0</v>
      </c>
      <c r="L22" s="47">
        <f t="shared" si="3"/>
        <v>0</v>
      </c>
      <c r="M22" s="5" t="str">
        <f t="shared" si="4"/>
        <v xml:space="preserve">  </v>
      </c>
      <c r="N22" s="128"/>
      <c r="O22" s="129"/>
      <c r="P22" s="48"/>
      <c r="Q22" s="48"/>
    </row>
    <row r="23" spans="2:17" ht="12.75" customHeight="1" x14ac:dyDescent="0.2">
      <c r="B23" s="28">
        <f t="shared" si="5"/>
        <v>45758</v>
      </c>
      <c r="C23" s="29">
        <f t="shared" si="1"/>
        <v>45758</v>
      </c>
      <c r="D23" s="30"/>
      <c r="E23" s="79"/>
      <c r="F23" s="32"/>
      <c r="G23" s="32"/>
      <c r="H23" s="32"/>
      <c r="I23" s="33">
        <f t="shared" si="2"/>
        <v>0</v>
      </c>
      <c r="J23" s="34"/>
      <c r="K23" s="35">
        <f t="shared" si="0"/>
        <v>0</v>
      </c>
      <c r="L23" s="36">
        <f t="shared" si="3"/>
        <v>0</v>
      </c>
      <c r="M23" s="5" t="str">
        <f t="shared" si="4"/>
        <v xml:space="preserve">  </v>
      </c>
      <c r="N23" s="84"/>
      <c r="O23" s="85"/>
    </row>
    <row r="24" spans="2:17" ht="12.75" customHeight="1" x14ac:dyDescent="0.2">
      <c r="B24" s="28">
        <f t="shared" si="5"/>
        <v>45759</v>
      </c>
      <c r="C24" s="29">
        <f t="shared" si="1"/>
        <v>45759</v>
      </c>
      <c r="D24" s="30"/>
      <c r="E24" s="79"/>
      <c r="F24" s="32"/>
      <c r="G24" s="32"/>
      <c r="H24" s="32"/>
      <c r="I24" s="33">
        <f t="shared" si="2"/>
        <v>0</v>
      </c>
      <c r="J24" s="34"/>
      <c r="K24" s="35">
        <f t="shared" si="0"/>
        <v>0</v>
      </c>
      <c r="L24" s="36">
        <f t="shared" si="3"/>
        <v>0</v>
      </c>
      <c r="M24" s="5" t="str">
        <f t="shared" si="4"/>
        <v xml:space="preserve"> </v>
      </c>
      <c r="N24" s="82" t="s">
        <v>43</v>
      </c>
      <c r="O24" s="87"/>
    </row>
    <row r="25" spans="2:17" ht="12.75" customHeight="1" x14ac:dyDescent="0.2">
      <c r="B25" s="28">
        <f t="shared" si="5"/>
        <v>45760</v>
      </c>
      <c r="C25" s="29">
        <f t="shared" si="1"/>
        <v>45760</v>
      </c>
      <c r="D25" s="30"/>
      <c r="E25" s="79"/>
      <c r="F25" s="32"/>
      <c r="G25" s="32"/>
      <c r="H25" s="32"/>
      <c r="I25" s="33">
        <f t="shared" si="2"/>
        <v>0</v>
      </c>
      <c r="J25" s="34"/>
      <c r="K25" s="35">
        <f t="shared" si="0"/>
        <v>0</v>
      </c>
      <c r="L25" s="36">
        <f t="shared" si="3"/>
        <v>0</v>
      </c>
      <c r="M25" s="5" t="str">
        <f t="shared" si="4"/>
        <v xml:space="preserve"> </v>
      </c>
      <c r="N25" s="82" t="s">
        <v>44</v>
      </c>
      <c r="O25" s="83"/>
    </row>
    <row r="26" spans="2:17" ht="12.75" customHeight="1" x14ac:dyDescent="0.2">
      <c r="B26" s="28">
        <f t="shared" si="5"/>
        <v>45761</v>
      </c>
      <c r="C26" s="29">
        <f t="shared" si="1"/>
        <v>45761</v>
      </c>
      <c r="D26" s="30"/>
      <c r="E26" s="79"/>
      <c r="F26" s="32"/>
      <c r="G26" s="32"/>
      <c r="H26" s="32"/>
      <c r="I26" s="33">
        <f t="shared" si="2"/>
        <v>0</v>
      </c>
      <c r="J26" s="34"/>
      <c r="K26" s="35">
        <f t="shared" si="0"/>
        <v>0</v>
      </c>
      <c r="L26" s="36">
        <f t="shared" si="3"/>
        <v>0</v>
      </c>
      <c r="M26" s="5" t="str">
        <f t="shared" si="4"/>
        <v xml:space="preserve">  </v>
      </c>
      <c r="N26" s="82"/>
      <c r="O26" s="83"/>
    </row>
    <row r="27" spans="2:17" ht="12.75" customHeight="1" x14ac:dyDescent="0.2">
      <c r="B27" s="28">
        <f t="shared" si="5"/>
        <v>45762</v>
      </c>
      <c r="C27" s="29">
        <f t="shared" si="1"/>
        <v>45762</v>
      </c>
      <c r="D27" s="30"/>
      <c r="E27" s="79"/>
      <c r="F27" s="32"/>
      <c r="G27" s="32"/>
      <c r="H27" s="32"/>
      <c r="I27" s="33">
        <f t="shared" si="2"/>
        <v>0</v>
      </c>
      <c r="J27" s="34"/>
      <c r="K27" s="35">
        <f t="shared" si="0"/>
        <v>0</v>
      </c>
      <c r="L27" s="36">
        <f t="shared" si="3"/>
        <v>0</v>
      </c>
      <c r="M27" s="5" t="str">
        <f t="shared" si="4"/>
        <v xml:space="preserve">  </v>
      </c>
      <c r="N27" s="82" t="s">
        <v>45</v>
      </c>
      <c r="O27" s="83"/>
    </row>
    <row r="28" spans="2:17" ht="12.75" customHeight="1" x14ac:dyDescent="0.2">
      <c r="B28" s="28">
        <f t="shared" si="5"/>
        <v>45763</v>
      </c>
      <c r="C28" s="29">
        <f t="shared" si="1"/>
        <v>45763</v>
      </c>
      <c r="D28" s="30"/>
      <c r="E28" s="79"/>
      <c r="F28" s="32"/>
      <c r="G28" s="32"/>
      <c r="H28" s="32"/>
      <c r="I28" s="33">
        <f t="shared" si="2"/>
        <v>0</v>
      </c>
      <c r="J28" s="34"/>
      <c r="K28" s="35">
        <f t="shared" si="0"/>
        <v>0</v>
      </c>
      <c r="L28" s="36">
        <f t="shared" si="3"/>
        <v>0</v>
      </c>
      <c r="M28" s="5" t="str">
        <f t="shared" si="4"/>
        <v xml:space="preserve">  </v>
      </c>
      <c r="N28" s="82"/>
      <c r="O28" s="83"/>
    </row>
    <row r="29" spans="2:17" ht="12.75" customHeight="1" x14ac:dyDescent="0.2">
      <c r="B29" s="28">
        <f t="shared" si="5"/>
        <v>45764</v>
      </c>
      <c r="C29" s="29">
        <f t="shared" si="1"/>
        <v>45764</v>
      </c>
      <c r="D29" s="30"/>
      <c r="E29" s="79"/>
      <c r="F29" s="32"/>
      <c r="G29" s="32"/>
      <c r="H29" s="32"/>
      <c r="I29" s="33">
        <f t="shared" si="2"/>
        <v>0</v>
      </c>
      <c r="J29" s="34"/>
      <c r="K29" s="35">
        <f t="shared" si="0"/>
        <v>0</v>
      </c>
      <c r="L29" s="36">
        <f t="shared" si="3"/>
        <v>0</v>
      </c>
      <c r="M29" s="5" t="str">
        <f t="shared" si="4"/>
        <v xml:space="preserve">  </v>
      </c>
      <c r="N29" s="84"/>
      <c r="O29" s="85"/>
    </row>
    <row r="30" spans="2:17" ht="12.75" customHeight="1" x14ac:dyDescent="0.2">
      <c r="B30" s="28">
        <f t="shared" si="5"/>
        <v>45765</v>
      </c>
      <c r="C30" s="29">
        <f t="shared" si="1"/>
        <v>45765</v>
      </c>
      <c r="D30" s="30"/>
      <c r="E30" s="79"/>
      <c r="F30" s="32"/>
      <c r="G30" s="32"/>
      <c r="H30" s="32"/>
      <c r="I30" s="33">
        <f t="shared" si="2"/>
        <v>0</v>
      </c>
      <c r="J30" s="34"/>
      <c r="K30" s="35">
        <f t="shared" si="0"/>
        <v>0</v>
      </c>
      <c r="L30" s="36">
        <f t="shared" si="3"/>
        <v>0</v>
      </c>
      <c r="M30" s="5" t="str">
        <f t="shared" si="4"/>
        <v xml:space="preserve">  </v>
      </c>
      <c r="N30" s="86"/>
      <c r="O30" s="87"/>
    </row>
    <row r="31" spans="2:17" ht="12.75" customHeight="1" x14ac:dyDescent="0.2">
      <c r="B31" s="28">
        <f t="shared" si="5"/>
        <v>45766</v>
      </c>
      <c r="C31" s="29">
        <f t="shared" si="1"/>
        <v>45766</v>
      </c>
      <c r="D31" s="30"/>
      <c r="E31" s="79"/>
      <c r="F31" s="32"/>
      <c r="G31" s="32"/>
      <c r="H31" s="32"/>
      <c r="I31" s="33">
        <f t="shared" si="2"/>
        <v>0</v>
      </c>
      <c r="J31" s="34"/>
      <c r="K31" s="35">
        <f t="shared" si="0"/>
        <v>0</v>
      </c>
      <c r="L31" s="36">
        <f t="shared" si="3"/>
        <v>0</v>
      </c>
      <c r="M31" s="5" t="str">
        <f t="shared" si="4"/>
        <v xml:space="preserve"> </v>
      </c>
      <c r="N31" s="82"/>
      <c r="O31" s="83"/>
    </row>
    <row r="32" spans="2:17" ht="12.75" customHeight="1" x14ac:dyDescent="0.2">
      <c r="B32" s="28">
        <f t="shared" si="5"/>
        <v>45767</v>
      </c>
      <c r="C32" s="29">
        <f t="shared" si="1"/>
        <v>45767</v>
      </c>
      <c r="D32" s="30"/>
      <c r="E32" s="79"/>
      <c r="F32" s="32"/>
      <c r="G32" s="32"/>
      <c r="H32" s="32"/>
      <c r="I32" s="33">
        <f t="shared" si="2"/>
        <v>0</v>
      </c>
      <c r="J32" s="34"/>
      <c r="K32" s="35">
        <f t="shared" si="0"/>
        <v>0</v>
      </c>
      <c r="L32" s="36">
        <f t="shared" si="3"/>
        <v>0</v>
      </c>
      <c r="M32" s="5" t="str">
        <f t="shared" si="4"/>
        <v xml:space="preserve"> </v>
      </c>
      <c r="N32" s="82"/>
      <c r="O32" s="83"/>
    </row>
    <row r="33" spans="2:15" ht="12.75" customHeight="1" x14ac:dyDescent="0.2">
      <c r="B33" s="28">
        <f t="shared" si="5"/>
        <v>45768</v>
      </c>
      <c r="C33" s="29">
        <f t="shared" si="1"/>
        <v>45768</v>
      </c>
      <c r="D33" s="30"/>
      <c r="E33" s="79"/>
      <c r="F33" s="32"/>
      <c r="G33" s="32"/>
      <c r="H33" s="32"/>
      <c r="I33" s="33">
        <f t="shared" si="2"/>
        <v>0</v>
      </c>
      <c r="J33" s="34"/>
      <c r="K33" s="35">
        <f t="shared" si="0"/>
        <v>0</v>
      </c>
      <c r="L33" s="36">
        <f t="shared" si="3"/>
        <v>0</v>
      </c>
      <c r="M33" s="5" t="str">
        <f t="shared" si="4"/>
        <v xml:space="preserve">  </v>
      </c>
      <c r="N33" s="82"/>
      <c r="O33" s="83"/>
    </row>
    <row r="34" spans="2:15" ht="12.75" customHeight="1" x14ac:dyDescent="0.2">
      <c r="B34" s="28">
        <f t="shared" si="5"/>
        <v>45769</v>
      </c>
      <c r="C34" s="29">
        <f t="shared" si="1"/>
        <v>45769</v>
      </c>
      <c r="D34" s="30"/>
      <c r="E34" s="79"/>
      <c r="F34" s="32"/>
      <c r="G34" s="32"/>
      <c r="H34" s="32"/>
      <c r="I34" s="33">
        <f t="shared" si="2"/>
        <v>0</v>
      </c>
      <c r="J34" s="34"/>
      <c r="K34" s="35">
        <f t="shared" si="0"/>
        <v>0</v>
      </c>
      <c r="L34" s="36">
        <f t="shared" si="3"/>
        <v>0</v>
      </c>
      <c r="M34" s="5" t="str">
        <f t="shared" si="4"/>
        <v xml:space="preserve">  </v>
      </c>
      <c r="N34" s="82"/>
      <c r="O34" s="83"/>
    </row>
    <row r="35" spans="2:15" ht="12.75" customHeight="1" x14ac:dyDescent="0.2">
      <c r="B35" s="28">
        <f t="shared" si="5"/>
        <v>45770</v>
      </c>
      <c r="C35" s="29">
        <f t="shared" si="1"/>
        <v>45770</v>
      </c>
      <c r="D35" s="30"/>
      <c r="E35" s="79"/>
      <c r="F35" s="32"/>
      <c r="G35" s="32"/>
      <c r="H35" s="32"/>
      <c r="I35" s="33">
        <f t="shared" si="2"/>
        <v>0</v>
      </c>
      <c r="J35" s="34"/>
      <c r="K35" s="35">
        <f t="shared" si="0"/>
        <v>0</v>
      </c>
      <c r="L35" s="36">
        <f t="shared" si="3"/>
        <v>0</v>
      </c>
      <c r="M35" s="5" t="str">
        <f t="shared" si="4"/>
        <v xml:space="preserve">  </v>
      </c>
      <c r="N35" s="82"/>
      <c r="O35" s="83"/>
    </row>
    <row r="36" spans="2:15" ht="12.75" customHeight="1" x14ac:dyDescent="0.2">
      <c r="B36" s="28">
        <f t="shared" si="5"/>
        <v>45771</v>
      </c>
      <c r="C36" s="29">
        <f t="shared" si="1"/>
        <v>45771</v>
      </c>
      <c r="D36" s="30"/>
      <c r="E36" s="79"/>
      <c r="F36" s="32"/>
      <c r="G36" s="32"/>
      <c r="H36" s="32"/>
      <c r="I36" s="33">
        <f t="shared" si="2"/>
        <v>0</v>
      </c>
      <c r="J36" s="34"/>
      <c r="K36" s="35">
        <f t="shared" si="0"/>
        <v>0</v>
      </c>
      <c r="L36" s="36">
        <f t="shared" si="3"/>
        <v>0</v>
      </c>
      <c r="M36" s="5" t="str">
        <f t="shared" si="4"/>
        <v xml:space="preserve">  </v>
      </c>
      <c r="N36" s="82"/>
      <c r="O36" s="83"/>
    </row>
    <row r="37" spans="2:15" ht="12.75" customHeight="1" x14ac:dyDescent="0.2">
      <c r="B37" s="28">
        <f t="shared" si="5"/>
        <v>45772</v>
      </c>
      <c r="C37" s="29">
        <f t="shared" si="1"/>
        <v>45772</v>
      </c>
      <c r="D37" s="30"/>
      <c r="E37" s="79"/>
      <c r="F37" s="32"/>
      <c r="G37" s="32"/>
      <c r="H37" s="32"/>
      <c r="I37" s="33">
        <f t="shared" si="2"/>
        <v>0</v>
      </c>
      <c r="J37" s="34"/>
      <c r="K37" s="35">
        <f t="shared" si="0"/>
        <v>0</v>
      </c>
      <c r="L37" s="36">
        <f t="shared" si="3"/>
        <v>0</v>
      </c>
      <c r="M37" s="5" t="str">
        <f t="shared" si="4"/>
        <v xml:space="preserve">  </v>
      </c>
      <c r="N37" s="82"/>
      <c r="O37" s="83"/>
    </row>
    <row r="38" spans="2:15" ht="12.75" customHeight="1" x14ac:dyDescent="0.2">
      <c r="B38" s="28">
        <f t="shared" si="5"/>
        <v>45773</v>
      </c>
      <c r="C38" s="29">
        <f t="shared" si="1"/>
        <v>45773</v>
      </c>
      <c r="D38" s="30"/>
      <c r="E38" s="79"/>
      <c r="F38" s="32"/>
      <c r="G38" s="32"/>
      <c r="H38" s="32"/>
      <c r="I38" s="33">
        <f t="shared" si="2"/>
        <v>0</v>
      </c>
      <c r="J38" s="34"/>
      <c r="K38" s="35">
        <f t="shared" si="0"/>
        <v>0</v>
      </c>
      <c r="L38" s="36">
        <f t="shared" si="3"/>
        <v>0</v>
      </c>
      <c r="M38" s="5" t="str">
        <f t="shared" si="4"/>
        <v xml:space="preserve"> </v>
      </c>
      <c r="N38" s="82"/>
      <c r="O38" s="83"/>
    </row>
    <row r="39" spans="2:15" ht="12.75" customHeight="1" x14ac:dyDescent="0.2">
      <c r="B39" s="28">
        <f t="shared" si="5"/>
        <v>45774</v>
      </c>
      <c r="C39" s="29">
        <f t="shared" si="1"/>
        <v>45774</v>
      </c>
      <c r="D39" s="30"/>
      <c r="E39" s="79"/>
      <c r="F39" s="32"/>
      <c r="G39" s="32"/>
      <c r="H39" s="32"/>
      <c r="I39" s="33">
        <f t="shared" si="2"/>
        <v>0</v>
      </c>
      <c r="J39" s="34"/>
      <c r="K39" s="35">
        <f t="shared" si="0"/>
        <v>0</v>
      </c>
      <c r="L39" s="36">
        <f t="shared" si="3"/>
        <v>0</v>
      </c>
      <c r="M39" s="5" t="str">
        <f t="shared" si="4"/>
        <v xml:space="preserve"> </v>
      </c>
      <c r="N39" s="84"/>
      <c r="O39" s="85"/>
    </row>
    <row r="40" spans="2:15" ht="12.75" customHeight="1" x14ac:dyDescent="0.2">
      <c r="B40" s="28">
        <f t="shared" si="5"/>
        <v>45775</v>
      </c>
      <c r="C40" s="29">
        <f t="shared" si="1"/>
        <v>45775</v>
      </c>
      <c r="D40" s="30"/>
      <c r="E40" s="79"/>
      <c r="F40" s="32"/>
      <c r="G40" s="32"/>
      <c r="H40" s="32"/>
      <c r="I40" s="33">
        <f t="shared" si="2"/>
        <v>0</v>
      </c>
      <c r="J40" s="34"/>
      <c r="K40" s="35">
        <f t="shared" si="0"/>
        <v>0</v>
      </c>
      <c r="L40" s="36">
        <f t="shared" si="3"/>
        <v>0</v>
      </c>
      <c r="M40" s="5" t="str">
        <f t="shared" si="4"/>
        <v xml:space="preserve">  </v>
      </c>
      <c r="N40" s="86"/>
      <c r="O40" s="87"/>
    </row>
    <row r="41" spans="2:15" ht="12.75" customHeight="1" x14ac:dyDescent="0.2">
      <c r="B41" s="28">
        <f t="shared" si="5"/>
        <v>45776</v>
      </c>
      <c r="C41" s="29">
        <f t="shared" si="1"/>
        <v>45776</v>
      </c>
      <c r="D41" s="30"/>
      <c r="E41" s="79"/>
      <c r="F41" s="32"/>
      <c r="G41" s="32"/>
      <c r="H41" s="32"/>
      <c r="I41" s="33">
        <f t="shared" si="2"/>
        <v>0</v>
      </c>
      <c r="J41" s="34"/>
      <c r="K41" s="35">
        <f t="shared" si="0"/>
        <v>0</v>
      </c>
      <c r="L41" s="36">
        <f t="shared" si="3"/>
        <v>0</v>
      </c>
      <c r="M41" s="5" t="str">
        <f t="shared" si="4"/>
        <v xml:space="preserve">  </v>
      </c>
      <c r="N41" s="82"/>
      <c r="O41" s="83"/>
    </row>
    <row r="42" spans="2:15" ht="12.75" customHeight="1" thickBot="1" x14ac:dyDescent="0.25">
      <c r="B42" s="56">
        <f t="shared" si="5"/>
        <v>45777</v>
      </c>
      <c r="C42" s="57">
        <f t="shared" si="1"/>
        <v>45777</v>
      </c>
      <c r="D42" s="58"/>
      <c r="E42" s="81"/>
      <c r="F42" s="60"/>
      <c r="G42" s="60"/>
      <c r="H42" s="60"/>
      <c r="I42" s="61">
        <f t="shared" si="2"/>
        <v>0</v>
      </c>
      <c r="J42" s="62"/>
      <c r="K42" s="61">
        <f t="shared" si="0"/>
        <v>0</v>
      </c>
      <c r="L42" s="63">
        <f t="shared" si="3"/>
        <v>0</v>
      </c>
      <c r="M42" s="5" t="str">
        <f t="shared" si="4"/>
        <v xml:space="preserve">  </v>
      </c>
      <c r="N42" s="82"/>
      <c r="O42" s="83"/>
    </row>
    <row r="43" spans="2:15" ht="12.75" customHeight="1" x14ac:dyDescent="0.2">
      <c r="B43" s="10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84"/>
      <c r="O43" s="85"/>
    </row>
    <row r="44" spans="2:15" ht="12.75" customHeight="1" thickBot="1" x14ac:dyDescent="0.25">
      <c r="B44" s="10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88"/>
      <c r="O44" s="89"/>
    </row>
    <row r="45" spans="2:15" ht="16.5" customHeight="1" x14ac:dyDescent="0.25">
      <c r="B45" s="10"/>
      <c r="C45" s="5"/>
      <c r="D45" s="5"/>
      <c r="E45" s="5"/>
      <c r="F45" s="5"/>
      <c r="G45" s="5"/>
      <c r="H45" s="5"/>
      <c r="I45" s="5"/>
      <c r="J45" s="90" t="s">
        <v>26</v>
      </c>
      <c r="K45" s="92"/>
      <c r="L45" s="66">
        <f>SUM(L12:L43)</f>
        <v>-537.6</v>
      </c>
      <c r="M45" s="5"/>
      <c r="N45" s="84"/>
      <c r="O45" s="85"/>
    </row>
    <row r="46" spans="2:15" ht="16.5" customHeight="1" x14ac:dyDescent="0.25">
      <c r="B46" s="10"/>
      <c r="C46" s="5"/>
      <c r="D46" s="5"/>
      <c r="E46" s="5"/>
      <c r="F46" s="5"/>
      <c r="G46" s="5"/>
      <c r="H46" s="5"/>
      <c r="I46" s="5"/>
      <c r="J46" s="93" t="s">
        <v>27</v>
      </c>
      <c r="K46" s="95"/>
      <c r="L46" s="67">
        <f>COUNTIF(M13:M42,"??")*$G$6/5</f>
        <v>184.8</v>
      </c>
      <c r="M46" s="5"/>
      <c r="N46" s="82"/>
      <c r="O46" s="83"/>
    </row>
    <row r="47" spans="2:15" ht="16.5" customHeight="1" thickBot="1" x14ac:dyDescent="0.3">
      <c r="B47" s="68"/>
      <c r="C47" s="69"/>
      <c r="D47" s="69"/>
      <c r="E47" s="69"/>
      <c r="F47" s="69"/>
      <c r="G47" s="69"/>
      <c r="H47" s="69"/>
      <c r="I47" s="69"/>
      <c r="J47" s="96" t="s">
        <v>28</v>
      </c>
      <c r="K47" s="98"/>
      <c r="L47" s="70">
        <f>L45-L46</f>
        <v>-722.40000000000009</v>
      </c>
      <c r="M47" s="69"/>
      <c r="N47" s="151"/>
      <c r="O47" s="152"/>
    </row>
    <row r="49" spans="2:15" ht="40.5" customHeight="1" thickBot="1" x14ac:dyDescent="0.25">
      <c r="B49" s="148" t="s">
        <v>49</v>
      </c>
      <c r="C49" s="149"/>
      <c r="D49" s="149"/>
      <c r="E49" s="150"/>
      <c r="F49" s="145"/>
      <c r="G49" s="146"/>
      <c r="H49" s="146"/>
      <c r="I49" s="147"/>
      <c r="K49" s="142" t="s">
        <v>50</v>
      </c>
      <c r="L49" s="143"/>
      <c r="M49" s="143"/>
      <c r="N49" s="144"/>
      <c r="O49" s="144"/>
    </row>
  </sheetData>
  <mergeCells count="60">
    <mergeCell ref="B49:E49"/>
    <mergeCell ref="F49:I49"/>
    <mergeCell ref="K49:M49"/>
    <mergeCell ref="N49:O49"/>
    <mergeCell ref="J46:K46"/>
    <mergeCell ref="N46:O46"/>
    <mergeCell ref="J47:K47"/>
    <mergeCell ref="N47:O47"/>
    <mergeCell ref="N42:O42"/>
    <mergeCell ref="N43:O43"/>
    <mergeCell ref="N44:O44"/>
    <mergeCell ref="J45:K45"/>
    <mergeCell ref="N45:O45"/>
    <mergeCell ref="N37:O37"/>
    <mergeCell ref="N38:O38"/>
    <mergeCell ref="N39:O39"/>
    <mergeCell ref="N40:O40"/>
    <mergeCell ref="N41:O41"/>
    <mergeCell ref="N32:O32"/>
    <mergeCell ref="N33:O33"/>
    <mergeCell ref="N34:O34"/>
    <mergeCell ref="N35:O35"/>
    <mergeCell ref="N36:O36"/>
    <mergeCell ref="N27:O27"/>
    <mergeCell ref="N28:O28"/>
    <mergeCell ref="N29:O29"/>
    <mergeCell ref="N30:O30"/>
    <mergeCell ref="N31:O31"/>
    <mergeCell ref="N21:O22"/>
    <mergeCell ref="N23:O23"/>
    <mergeCell ref="N24:O24"/>
    <mergeCell ref="N25:O25"/>
    <mergeCell ref="N26:O26"/>
    <mergeCell ref="J10:J11"/>
    <mergeCell ref="K10:K11"/>
    <mergeCell ref="L10:L11"/>
    <mergeCell ref="N10:N11"/>
    <mergeCell ref="O10:O11"/>
    <mergeCell ref="B2:O2"/>
    <mergeCell ref="B4:F4"/>
    <mergeCell ref="G4:I4"/>
    <mergeCell ref="B5:F5"/>
    <mergeCell ref="G5:I5"/>
    <mergeCell ref="J4:K4"/>
    <mergeCell ref="L4:N4"/>
    <mergeCell ref="J5:K5"/>
    <mergeCell ref="L5:N5"/>
    <mergeCell ref="B12:D12"/>
    <mergeCell ref="B6:F6"/>
    <mergeCell ref="G6:I6"/>
    <mergeCell ref="B7:F7"/>
    <mergeCell ref="G7:I7"/>
    <mergeCell ref="B8:F8"/>
    <mergeCell ref="G8:I8"/>
    <mergeCell ref="B10:D11"/>
    <mergeCell ref="E10:E11"/>
    <mergeCell ref="F10:F11"/>
    <mergeCell ref="G10:G11"/>
    <mergeCell ref="H10:H11"/>
    <mergeCell ref="I10:I11"/>
  </mergeCells>
  <conditionalFormatting sqref="E13:H42 J13:J42">
    <cfRule type="expression" dxfId="17" priority="2" stopIfTrue="1">
      <formula>($M13=" ")</formula>
    </cfRule>
  </conditionalFormatting>
  <conditionalFormatting sqref="L47">
    <cfRule type="expression" dxfId="16" priority="1" stopIfTrue="1">
      <formula>($L$47&lt;0)</formula>
    </cfRule>
  </conditionalFormatting>
  <dataValidations count="1">
    <dataValidation type="list" allowBlank="1" showInputMessage="1" showErrorMessage="1" sqref="J13:J42" xr:uid="{85365EC5-1505-4B7D-B116-07DE7FC34DDC}">
      <formula1>$N$13:$N$19</formula1>
    </dataValidation>
  </dataValidations>
  <pageMargins left="0.70866141732283472" right="0.70866141732283472" top="0.78740157480314965" bottom="0.78740157480314965" header="0.31496062992125984" footer="0.31496062992125984"/>
  <pageSetup paperSize="9" scale="69" orientation="landscape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13D3D1-8646-4933-B4C0-F334ADB30D2F}">
  <sheetPr>
    <pageSetUpPr fitToPage="1"/>
  </sheetPr>
  <dimension ref="B1:Q49"/>
  <sheetViews>
    <sheetView zoomScale="85" zoomScaleNormal="85" workbookViewId="0">
      <selection sqref="A1:XFD1048576"/>
    </sheetView>
  </sheetViews>
  <sheetFormatPr baseColWidth="10" defaultColWidth="10.85546875" defaultRowHeight="12.75" x14ac:dyDescent="0.2"/>
  <cols>
    <col min="1" max="1" width="3.42578125" style="1" customWidth="1"/>
    <col min="2" max="2" width="3.7109375" style="1" customWidth="1"/>
    <col min="3" max="3" width="6.28515625" style="1" customWidth="1"/>
    <col min="4" max="4" width="2.28515625" style="1" customWidth="1"/>
    <col min="5" max="12" width="12" style="1" customWidth="1"/>
    <col min="13" max="13" width="3" style="1" customWidth="1"/>
    <col min="14" max="14" width="48.140625" style="1" customWidth="1"/>
    <col min="15" max="15" width="27.85546875" style="1" customWidth="1"/>
    <col min="16" max="16384" width="10.85546875" style="1"/>
  </cols>
  <sheetData>
    <row r="1" spans="2:15" ht="13.5" thickBot="1" x14ac:dyDescent="0.25"/>
    <row r="2" spans="2:15" ht="27" thickBot="1" x14ac:dyDescent="0.45">
      <c r="B2" s="113" t="s">
        <v>0</v>
      </c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5"/>
    </row>
    <row r="3" spans="2:15" ht="16.5" thickBot="1" x14ac:dyDescent="0.3">
      <c r="B3" s="2"/>
      <c r="C3" s="3"/>
      <c r="D3" s="3"/>
      <c r="E3" s="3"/>
      <c r="F3" s="4"/>
      <c r="G3" s="4"/>
      <c r="H3" s="4"/>
      <c r="I3" s="5"/>
      <c r="J3" s="5"/>
      <c r="K3" s="5"/>
      <c r="L3" s="5"/>
      <c r="M3" s="5"/>
      <c r="N3" s="5"/>
      <c r="O3" s="8"/>
    </row>
    <row r="4" spans="2:15" ht="15.75" x14ac:dyDescent="0.25">
      <c r="B4" s="90" t="s">
        <v>5</v>
      </c>
      <c r="C4" s="91"/>
      <c r="D4" s="91"/>
      <c r="E4" s="91"/>
      <c r="F4" s="92"/>
      <c r="G4" s="109" t="str">
        <f>Januar!$G$4</f>
        <v>Name Betrieb</v>
      </c>
      <c r="H4" s="104"/>
      <c r="I4" s="105"/>
      <c r="J4" s="90" t="s">
        <v>52</v>
      </c>
      <c r="K4" s="92"/>
      <c r="L4" s="104" t="str">
        <f>Januar!$L$4</f>
        <v>Strasse</v>
      </c>
      <c r="M4" s="104"/>
      <c r="N4" s="105"/>
      <c r="O4" s="8"/>
    </row>
    <row r="5" spans="2:15" ht="16.5" thickBot="1" x14ac:dyDescent="0.3">
      <c r="B5" s="93" t="s">
        <v>1</v>
      </c>
      <c r="C5" s="94"/>
      <c r="D5" s="94"/>
      <c r="E5" s="94"/>
      <c r="F5" s="95"/>
      <c r="G5" s="101" t="str">
        <f>Januar!$G$5</f>
        <v>Vorname Nachname</v>
      </c>
      <c r="H5" s="102"/>
      <c r="I5" s="103"/>
      <c r="J5" s="99" t="s">
        <v>53</v>
      </c>
      <c r="K5" s="100"/>
      <c r="L5" s="106" t="str">
        <f>Januar!$L$5</f>
        <v>Postleitzahl, Ort</v>
      </c>
      <c r="M5" s="107"/>
      <c r="N5" s="108"/>
      <c r="O5" s="8"/>
    </row>
    <row r="6" spans="2:15" ht="15.75" x14ac:dyDescent="0.25">
      <c r="B6" s="93" t="s">
        <v>25</v>
      </c>
      <c r="C6" s="94"/>
      <c r="D6" s="94"/>
      <c r="E6" s="94"/>
      <c r="F6" s="95"/>
      <c r="G6" s="101">
        <f>Januar!$G$6</f>
        <v>42</v>
      </c>
      <c r="H6" s="102"/>
      <c r="I6" s="103"/>
      <c r="J6" s="5"/>
      <c r="K6" s="5"/>
      <c r="L6" s="5"/>
      <c r="M6" s="9"/>
      <c r="N6" s="9"/>
      <c r="O6" s="8"/>
    </row>
    <row r="7" spans="2:15" ht="15.75" x14ac:dyDescent="0.25">
      <c r="B7" s="93" t="s">
        <v>3</v>
      </c>
      <c r="C7" s="94"/>
      <c r="D7" s="94"/>
      <c r="E7" s="94"/>
      <c r="F7" s="95"/>
      <c r="G7" s="101">
        <f>Januar!$G$7</f>
        <v>2025</v>
      </c>
      <c r="H7" s="102"/>
      <c r="I7" s="103"/>
      <c r="J7" s="5"/>
      <c r="K7" s="5"/>
      <c r="L7" s="5"/>
      <c r="M7" s="5"/>
      <c r="N7" s="5"/>
      <c r="O7" s="8"/>
    </row>
    <row r="8" spans="2:15" ht="16.5" thickBot="1" x14ac:dyDescent="0.3">
      <c r="B8" s="96" t="s">
        <v>4</v>
      </c>
      <c r="C8" s="97"/>
      <c r="D8" s="97"/>
      <c r="E8" s="97"/>
      <c r="F8" s="98"/>
      <c r="G8" s="139">
        <f>DATE(G7,5,1)</f>
        <v>45778</v>
      </c>
      <c r="H8" s="140"/>
      <c r="I8" s="141"/>
      <c r="J8" s="5"/>
      <c r="K8" s="5"/>
      <c r="L8" s="5"/>
      <c r="M8" s="5"/>
      <c r="N8" s="5"/>
      <c r="O8" s="8"/>
    </row>
    <row r="9" spans="2:15" ht="13.5" thickBot="1" x14ac:dyDescent="0.25">
      <c r="B9" s="10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8"/>
    </row>
    <row r="10" spans="2:15" ht="49.5" customHeight="1" x14ac:dyDescent="0.2">
      <c r="B10" s="120" t="s">
        <v>6</v>
      </c>
      <c r="C10" s="121"/>
      <c r="D10" s="122"/>
      <c r="E10" s="137" t="s">
        <v>14</v>
      </c>
      <c r="F10" s="133" t="s">
        <v>15</v>
      </c>
      <c r="G10" s="133" t="s">
        <v>7</v>
      </c>
      <c r="H10" s="133" t="s">
        <v>8</v>
      </c>
      <c r="I10" s="133" t="s">
        <v>9</v>
      </c>
      <c r="J10" s="133" t="s">
        <v>16</v>
      </c>
      <c r="K10" s="133" t="s">
        <v>17</v>
      </c>
      <c r="L10" s="135" t="s">
        <v>18</v>
      </c>
      <c r="M10" s="5"/>
      <c r="N10" s="116" t="s">
        <v>10</v>
      </c>
      <c r="O10" s="118" t="s">
        <v>11</v>
      </c>
    </row>
    <row r="11" spans="2:15" s="11" customFormat="1" ht="16.5" customHeight="1" thickBot="1" x14ac:dyDescent="0.25">
      <c r="B11" s="123"/>
      <c r="C11" s="124"/>
      <c r="D11" s="125"/>
      <c r="E11" s="138"/>
      <c r="F11" s="134"/>
      <c r="G11" s="134"/>
      <c r="H11" s="134"/>
      <c r="I11" s="134"/>
      <c r="J11" s="134"/>
      <c r="K11" s="134"/>
      <c r="L11" s="136"/>
      <c r="M11" s="12"/>
      <c r="N11" s="117"/>
      <c r="O11" s="119"/>
    </row>
    <row r="12" spans="2:15" s="11" customFormat="1" ht="27" customHeight="1" thickBot="1" x14ac:dyDescent="0.3">
      <c r="B12" s="130" t="s">
        <v>51</v>
      </c>
      <c r="C12" s="131"/>
      <c r="D12" s="132"/>
      <c r="E12" s="13"/>
      <c r="F12" s="14"/>
      <c r="G12" s="14"/>
      <c r="H12" s="14"/>
      <c r="I12" s="14"/>
      <c r="J12" s="14"/>
      <c r="K12" s="14"/>
      <c r="L12" s="15">
        <f>April!L47</f>
        <v>-722.40000000000009</v>
      </c>
      <c r="M12" s="12"/>
      <c r="N12" s="16"/>
      <c r="O12" s="17"/>
    </row>
    <row r="13" spans="2:15" x14ac:dyDescent="0.2">
      <c r="B13" s="18">
        <f>G8</f>
        <v>45778</v>
      </c>
      <c r="C13" s="19">
        <f>B13</f>
        <v>45778</v>
      </c>
      <c r="D13" s="20"/>
      <c r="E13" s="21"/>
      <c r="F13" s="22"/>
      <c r="G13" s="22"/>
      <c r="H13" s="22"/>
      <c r="I13" s="23">
        <f>ROUND(20*24*(F13-E13-(H13-G13)),0)/20</f>
        <v>0</v>
      </c>
      <c r="J13" s="24"/>
      <c r="K13" s="23">
        <f t="shared" ref="K13:K43" si="0">IF(OR(J13=$N$13,J13=$N$14),ROUND(20*$G$6/5,1)/20,0)</f>
        <v>0</v>
      </c>
      <c r="L13" s="25">
        <f>I13+K13</f>
        <v>0</v>
      </c>
      <c r="M13" s="5" t="str">
        <f>IF(OR(AND(OR(WEEKDAY($B13,2)=6,WEEKDAY($B13,2)=7),$D13=""),AND(WEEKDAY($B13,2)&lt;&gt;6,WEEKDAY($B13,2)&lt;&gt;7,$D13&lt;&gt;""))," ","  ")</f>
        <v xml:space="preserve">  </v>
      </c>
      <c r="N13" s="26" t="s">
        <v>19</v>
      </c>
      <c r="O13" s="27" t="s">
        <v>12</v>
      </c>
    </row>
    <row r="14" spans="2:15" x14ac:dyDescent="0.2">
      <c r="B14" s="28">
        <f>B13+1</f>
        <v>45779</v>
      </c>
      <c r="C14" s="29">
        <f t="shared" ref="C14:C43" si="1">B14</f>
        <v>45779</v>
      </c>
      <c r="D14" s="30"/>
      <c r="E14" s="31"/>
      <c r="F14" s="32"/>
      <c r="G14" s="32"/>
      <c r="H14" s="32"/>
      <c r="I14" s="33">
        <f t="shared" ref="I14:I43" si="2">ROUND(20*24*(F14-E14-(H14-G14)),0)/20</f>
        <v>0</v>
      </c>
      <c r="J14" s="34"/>
      <c r="K14" s="35">
        <f t="shared" si="0"/>
        <v>0</v>
      </c>
      <c r="L14" s="36">
        <f t="shared" ref="L14:L43" si="3">I14+K14</f>
        <v>0</v>
      </c>
      <c r="M14" s="5" t="str">
        <f t="shared" ref="M14:M43" si="4">IF(OR(AND(OR(WEEKDAY($B14,2)=6,WEEKDAY($B14,2)=7),$D14=""),AND(WEEKDAY($B14,2)&lt;&gt;6,WEEKDAY($B14,2)&lt;&gt;7,$D14&lt;&gt;""))," ","  ")</f>
        <v xml:space="preserve">  </v>
      </c>
      <c r="N14" s="37" t="s">
        <v>20</v>
      </c>
      <c r="O14" s="38" t="s">
        <v>12</v>
      </c>
    </row>
    <row r="15" spans="2:15" x14ac:dyDescent="0.2">
      <c r="B15" s="28">
        <f t="shared" ref="B15:B42" si="5">B14+1</f>
        <v>45780</v>
      </c>
      <c r="C15" s="29">
        <f t="shared" si="1"/>
        <v>45780</v>
      </c>
      <c r="D15" s="30"/>
      <c r="E15" s="31"/>
      <c r="F15" s="32"/>
      <c r="G15" s="32"/>
      <c r="H15" s="32"/>
      <c r="I15" s="33">
        <f t="shared" si="2"/>
        <v>0</v>
      </c>
      <c r="J15" s="34"/>
      <c r="K15" s="35">
        <f t="shared" si="0"/>
        <v>0</v>
      </c>
      <c r="L15" s="36">
        <f t="shared" si="3"/>
        <v>0</v>
      </c>
      <c r="M15" s="5" t="str">
        <f t="shared" si="4"/>
        <v xml:space="preserve"> </v>
      </c>
      <c r="N15" s="37" t="s">
        <v>21</v>
      </c>
      <c r="O15" s="38" t="s">
        <v>13</v>
      </c>
    </row>
    <row r="16" spans="2:15" x14ac:dyDescent="0.2">
      <c r="B16" s="28">
        <f t="shared" si="5"/>
        <v>45781</v>
      </c>
      <c r="C16" s="29">
        <f t="shared" si="1"/>
        <v>45781</v>
      </c>
      <c r="D16" s="30"/>
      <c r="E16" s="31"/>
      <c r="F16" s="32"/>
      <c r="G16" s="32"/>
      <c r="H16" s="32"/>
      <c r="I16" s="33">
        <f t="shared" si="2"/>
        <v>0</v>
      </c>
      <c r="J16" s="34"/>
      <c r="K16" s="35">
        <f t="shared" si="0"/>
        <v>0</v>
      </c>
      <c r="L16" s="36">
        <f t="shared" si="3"/>
        <v>0</v>
      </c>
      <c r="M16" s="5" t="str">
        <f t="shared" si="4"/>
        <v xml:space="preserve"> </v>
      </c>
      <c r="N16" s="37" t="s">
        <v>22</v>
      </c>
      <c r="O16" s="38" t="s">
        <v>13</v>
      </c>
    </row>
    <row r="17" spans="2:17" x14ac:dyDescent="0.2">
      <c r="B17" s="28">
        <f t="shared" si="5"/>
        <v>45782</v>
      </c>
      <c r="C17" s="29">
        <f t="shared" si="1"/>
        <v>45782</v>
      </c>
      <c r="D17" s="30"/>
      <c r="E17" s="31"/>
      <c r="F17" s="32"/>
      <c r="G17" s="32"/>
      <c r="H17" s="32"/>
      <c r="I17" s="33">
        <f t="shared" si="2"/>
        <v>0</v>
      </c>
      <c r="J17" s="34"/>
      <c r="K17" s="35">
        <f t="shared" si="0"/>
        <v>0</v>
      </c>
      <c r="L17" s="36">
        <f t="shared" si="3"/>
        <v>0</v>
      </c>
      <c r="M17" s="5" t="str">
        <f t="shared" si="4"/>
        <v xml:space="preserve">  </v>
      </c>
      <c r="N17" s="37" t="s">
        <v>23</v>
      </c>
      <c r="O17" s="38" t="s">
        <v>13</v>
      </c>
    </row>
    <row r="18" spans="2:17" x14ac:dyDescent="0.2">
      <c r="B18" s="28">
        <f t="shared" si="5"/>
        <v>45783</v>
      </c>
      <c r="C18" s="29">
        <f t="shared" si="1"/>
        <v>45783</v>
      </c>
      <c r="D18" s="30"/>
      <c r="E18" s="31"/>
      <c r="F18" s="32"/>
      <c r="G18" s="32"/>
      <c r="H18" s="32"/>
      <c r="I18" s="33">
        <f t="shared" si="2"/>
        <v>0</v>
      </c>
      <c r="J18" s="34"/>
      <c r="K18" s="35">
        <f t="shared" si="0"/>
        <v>0</v>
      </c>
      <c r="L18" s="36">
        <f t="shared" si="3"/>
        <v>0</v>
      </c>
      <c r="M18" s="5" t="str">
        <f t="shared" si="4"/>
        <v xml:space="preserve">  </v>
      </c>
      <c r="N18" s="37" t="s">
        <v>24</v>
      </c>
      <c r="O18" s="38" t="s">
        <v>13</v>
      </c>
    </row>
    <row r="19" spans="2:17" ht="12.75" customHeight="1" thickBot="1" x14ac:dyDescent="0.25">
      <c r="B19" s="28">
        <f t="shared" si="5"/>
        <v>45784</v>
      </c>
      <c r="C19" s="29">
        <f t="shared" si="1"/>
        <v>45784</v>
      </c>
      <c r="D19" s="30"/>
      <c r="E19" s="31"/>
      <c r="F19" s="32"/>
      <c r="G19" s="32"/>
      <c r="H19" s="32"/>
      <c r="I19" s="33">
        <f t="shared" si="2"/>
        <v>0</v>
      </c>
      <c r="J19" s="34"/>
      <c r="K19" s="35">
        <f t="shared" si="0"/>
        <v>0</v>
      </c>
      <c r="L19" s="36">
        <f t="shared" si="3"/>
        <v>0</v>
      </c>
      <c r="M19" s="5" t="str">
        <f t="shared" si="4"/>
        <v xml:space="preserve">  </v>
      </c>
      <c r="N19" s="39" t="s">
        <v>48</v>
      </c>
      <c r="O19" s="40" t="s">
        <v>13</v>
      </c>
    </row>
    <row r="20" spans="2:17" ht="12.75" customHeight="1" thickBot="1" x14ac:dyDescent="0.25">
      <c r="B20" s="28">
        <f t="shared" si="5"/>
        <v>45785</v>
      </c>
      <c r="C20" s="29">
        <f t="shared" si="1"/>
        <v>45785</v>
      </c>
      <c r="D20" s="30"/>
      <c r="E20" s="31"/>
      <c r="F20" s="32"/>
      <c r="G20" s="32"/>
      <c r="H20" s="32"/>
      <c r="I20" s="33">
        <f t="shared" si="2"/>
        <v>0</v>
      </c>
      <c r="J20" s="34"/>
      <c r="K20" s="35">
        <f t="shared" si="0"/>
        <v>0</v>
      </c>
      <c r="L20" s="36">
        <f t="shared" si="3"/>
        <v>0</v>
      </c>
      <c r="M20" s="5" t="str">
        <f t="shared" si="4"/>
        <v xml:space="preserve">  </v>
      </c>
      <c r="N20" s="5"/>
      <c r="O20" s="8"/>
    </row>
    <row r="21" spans="2:17" ht="12.75" customHeight="1" x14ac:dyDescent="0.2">
      <c r="B21" s="28">
        <f t="shared" si="5"/>
        <v>45786</v>
      </c>
      <c r="C21" s="29">
        <f t="shared" si="1"/>
        <v>45786</v>
      </c>
      <c r="D21" s="30"/>
      <c r="E21" s="31"/>
      <c r="F21" s="32"/>
      <c r="G21" s="32"/>
      <c r="H21" s="32"/>
      <c r="I21" s="33">
        <f t="shared" si="2"/>
        <v>0</v>
      </c>
      <c r="J21" s="34"/>
      <c r="K21" s="35">
        <f t="shared" si="0"/>
        <v>0</v>
      </c>
      <c r="L21" s="36">
        <f t="shared" si="3"/>
        <v>0</v>
      </c>
      <c r="M21" s="5" t="str">
        <f t="shared" si="4"/>
        <v xml:space="preserve">  </v>
      </c>
      <c r="N21" s="126" t="s">
        <v>46</v>
      </c>
      <c r="O21" s="127"/>
    </row>
    <row r="22" spans="2:17" s="49" customFormat="1" ht="12.75" customHeight="1" thickBot="1" x14ac:dyDescent="0.25">
      <c r="B22" s="41">
        <f t="shared" si="5"/>
        <v>45787</v>
      </c>
      <c r="C22" s="42">
        <f t="shared" si="1"/>
        <v>45787</v>
      </c>
      <c r="D22" s="43"/>
      <c r="E22" s="44"/>
      <c r="F22" s="45"/>
      <c r="G22" s="45"/>
      <c r="H22" s="45"/>
      <c r="I22" s="72">
        <f t="shared" si="2"/>
        <v>0</v>
      </c>
      <c r="J22" s="46"/>
      <c r="K22" s="35">
        <f t="shared" si="0"/>
        <v>0</v>
      </c>
      <c r="L22" s="47">
        <f t="shared" si="3"/>
        <v>0</v>
      </c>
      <c r="M22" s="5" t="str">
        <f t="shared" si="4"/>
        <v xml:space="preserve"> </v>
      </c>
      <c r="N22" s="128"/>
      <c r="O22" s="129"/>
      <c r="P22" s="48"/>
      <c r="Q22" s="48"/>
    </row>
    <row r="23" spans="2:17" ht="12.75" customHeight="1" x14ac:dyDescent="0.2">
      <c r="B23" s="28">
        <f t="shared" si="5"/>
        <v>45788</v>
      </c>
      <c r="C23" s="29">
        <f t="shared" si="1"/>
        <v>45788</v>
      </c>
      <c r="D23" s="30"/>
      <c r="E23" s="31"/>
      <c r="F23" s="32"/>
      <c r="G23" s="32"/>
      <c r="H23" s="32"/>
      <c r="I23" s="33">
        <f t="shared" si="2"/>
        <v>0</v>
      </c>
      <c r="J23" s="34"/>
      <c r="K23" s="35">
        <f t="shared" si="0"/>
        <v>0</v>
      </c>
      <c r="L23" s="36">
        <f t="shared" si="3"/>
        <v>0</v>
      </c>
      <c r="M23" s="5" t="str">
        <f t="shared" si="4"/>
        <v xml:space="preserve"> </v>
      </c>
      <c r="N23" s="84"/>
      <c r="O23" s="85"/>
    </row>
    <row r="24" spans="2:17" ht="12.75" customHeight="1" x14ac:dyDescent="0.2">
      <c r="B24" s="28">
        <f t="shared" si="5"/>
        <v>45789</v>
      </c>
      <c r="C24" s="29">
        <f t="shared" si="1"/>
        <v>45789</v>
      </c>
      <c r="D24" s="30"/>
      <c r="E24" s="31"/>
      <c r="F24" s="32"/>
      <c r="G24" s="32"/>
      <c r="H24" s="32"/>
      <c r="I24" s="33">
        <f t="shared" si="2"/>
        <v>0</v>
      </c>
      <c r="J24" s="34"/>
      <c r="K24" s="35">
        <f t="shared" si="0"/>
        <v>0</v>
      </c>
      <c r="L24" s="36">
        <f t="shared" si="3"/>
        <v>0</v>
      </c>
      <c r="M24" s="5" t="str">
        <f t="shared" si="4"/>
        <v xml:space="preserve">  </v>
      </c>
      <c r="N24" s="82" t="s">
        <v>43</v>
      </c>
      <c r="O24" s="87"/>
    </row>
    <row r="25" spans="2:17" ht="12.75" customHeight="1" x14ac:dyDescent="0.2">
      <c r="B25" s="28">
        <f t="shared" si="5"/>
        <v>45790</v>
      </c>
      <c r="C25" s="29">
        <f t="shared" si="1"/>
        <v>45790</v>
      </c>
      <c r="D25" s="30"/>
      <c r="E25" s="31"/>
      <c r="F25" s="32"/>
      <c r="G25" s="32"/>
      <c r="H25" s="32"/>
      <c r="I25" s="33">
        <f t="shared" si="2"/>
        <v>0</v>
      </c>
      <c r="J25" s="34"/>
      <c r="K25" s="35">
        <f t="shared" si="0"/>
        <v>0</v>
      </c>
      <c r="L25" s="36">
        <f t="shared" si="3"/>
        <v>0</v>
      </c>
      <c r="M25" s="5" t="str">
        <f t="shared" si="4"/>
        <v xml:space="preserve">  </v>
      </c>
      <c r="N25" s="82" t="s">
        <v>44</v>
      </c>
      <c r="O25" s="83"/>
    </row>
    <row r="26" spans="2:17" ht="12.75" customHeight="1" x14ac:dyDescent="0.2">
      <c r="B26" s="28">
        <f t="shared" si="5"/>
        <v>45791</v>
      </c>
      <c r="C26" s="29">
        <f t="shared" si="1"/>
        <v>45791</v>
      </c>
      <c r="D26" s="30"/>
      <c r="E26" s="31"/>
      <c r="F26" s="32"/>
      <c r="G26" s="32"/>
      <c r="H26" s="32"/>
      <c r="I26" s="33">
        <f t="shared" si="2"/>
        <v>0</v>
      </c>
      <c r="J26" s="34"/>
      <c r="K26" s="35">
        <f t="shared" si="0"/>
        <v>0</v>
      </c>
      <c r="L26" s="36">
        <f t="shared" si="3"/>
        <v>0</v>
      </c>
      <c r="M26" s="5" t="str">
        <f t="shared" si="4"/>
        <v xml:space="preserve">  </v>
      </c>
      <c r="N26" s="82"/>
      <c r="O26" s="83"/>
    </row>
    <row r="27" spans="2:17" ht="12.75" customHeight="1" x14ac:dyDescent="0.2">
      <c r="B27" s="28">
        <f t="shared" si="5"/>
        <v>45792</v>
      </c>
      <c r="C27" s="29">
        <f t="shared" si="1"/>
        <v>45792</v>
      </c>
      <c r="D27" s="30"/>
      <c r="E27" s="31"/>
      <c r="F27" s="32"/>
      <c r="G27" s="32"/>
      <c r="H27" s="32"/>
      <c r="I27" s="33">
        <f t="shared" si="2"/>
        <v>0</v>
      </c>
      <c r="J27" s="34"/>
      <c r="K27" s="35">
        <f t="shared" si="0"/>
        <v>0</v>
      </c>
      <c r="L27" s="36">
        <f t="shared" si="3"/>
        <v>0</v>
      </c>
      <c r="M27" s="5" t="str">
        <f t="shared" si="4"/>
        <v xml:space="preserve">  </v>
      </c>
      <c r="N27" s="82" t="s">
        <v>45</v>
      </c>
      <c r="O27" s="83"/>
    </row>
    <row r="28" spans="2:17" ht="12.75" customHeight="1" x14ac:dyDescent="0.2">
      <c r="B28" s="28">
        <f t="shared" si="5"/>
        <v>45793</v>
      </c>
      <c r="C28" s="29">
        <f t="shared" si="1"/>
        <v>45793</v>
      </c>
      <c r="D28" s="30"/>
      <c r="E28" s="31"/>
      <c r="F28" s="32"/>
      <c r="G28" s="32"/>
      <c r="H28" s="32"/>
      <c r="I28" s="33">
        <f t="shared" si="2"/>
        <v>0</v>
      </c>
      <c r="J28" s="34"/>
      <c r="K28" s="35">
        <f t="shared" si="0"/>
        <v>0</v>
      </c>
      <c r="L28" s="36">
        <f t="shared" si="3"/>
        <v>0</v>
      </c>
      <c r="M28" s="5" t="str">
        <f t="shared" si="4"/>
        <v xml:space="preserve">  </v>
      </c>
      <c r="N28" s="82"/>
      <c r="O28" s="83"/>
    </row>
    <row r="29" spans="2:17" ht="12.75" customHeight="1" x14ac:dyDescent="0.2">
      <c r="B29" s="28">
        <f t="shared" si="5"/>
        <v>45794</v>
      </c>
      <c r="C29" s="29">
        <f t="shared" si="1"/>
        <v>45794</v>
      </c>
      <c r="D29" s="30"/>
      <c r="E29" s="31"/>
      <c r="F29" s="32"/>
      <c r="G29" s="32"/>
      <c r="H29" s="32"/>
      <c r="I29" s="33">
        <f t="shared" si="2"/>
        <v>0</v>
      </c>
      <c r="J29" s="34"/>
      <c r="K29" s="35">
        <f t="shared" si="0"/>
        <v>0</v>
      </c>
      <c r="L29" s="36">
        <f t="shared" si="3"/>
        <v>0</v>
      </c>
      <c r="M29" s="5" t="str">
        <f t="shared" si="4"/>
        <v xml:space="preserve"> </v>
      </c>
      <c r="N29" s="84"/>
      <c r="O29" s="85"/>
    </row>
    <row r="30" spans="2:17" ht="12.75" customHeight="1" x14ac:dyDescent="0.2">
      <c r="B30" s="28">
        <f t="shared" si="5"/>
        <v>45795</v>
      </c>
      <c r="C30" s="29">
        <f t="shared" si="1"/>
        <v>45795</v>
      </c>
      <c r="D30" s="30"/>
      <c r="E30" s="31"/>
      <c r="F30" s="32"/>
      <c r="G30" s="32"/>
      <c r="H30" s="32"/>
      <c r="I30" s="33">
        <f t="shared" si="2"/>
        <v>0</v>
      </c>
      <c r="J30" s="34"/>
      <c r="K30" s="35">
        <f t="shared" si="0"/>
        <v>0</v>
      </c>
      <c r="L30" s="36">
        <f t="shared" si="3"/>
        <v>0</v>
      </c>
      <c r="M30" s="5" t="str">
        <f t="shared" si="4"/>
        <v xml:space="preserve"> </v>
      </c>
      <c r="N30" s="86"/>
      <c r="O30" s="87"/>
    </row>
    <row r="31" spans="2:17" ht="12.75" customHeight="1" x14ac:dyDescent="0.2">
      <c r="B31" s="28">
        <f t="shared" si="5"/>
        <v>45796</v>
      </c>
      <c r="C31" s="29">
        <f t="shared" si="1"/>
        <v>45796</v>
      </c>
      <c r="D31" s="30"/>
      <c r="E31" s="31"/>
      <c r="F31" s="32"/>
      <c r="G31" s="32"/>
      <c r="H31" s="32"/>
      <c r="I31" s="33">
        <f t="shared" si="2"/>
        <v>0</v>
      </c>
      <c r="J31" s="34"/>
      <c r="K31" s="35">
        <f t="shared" si="0"/>
        <v>0</v>
      </c>
      <c r="L31" s="36">
        <f t="shared" si="3"/>
        <v>0</v>
      </c>
      <c r="M31" s="5" t="str">
        <f t="shared" si="4"/>
        <v xml:space="preserve">  </v>
      </c>
      <c r="N31" s="82"/>
      <c r="O31" s="83"/>
    </row>
    <row r="32" spans="2:17" ht="12.75" customHeight="1" x14ac:dyDescent="0.2">
      <c r="B32" s="28">
        <f t="shared" si="5"/>
        <v>45797</v>
      </c>
      <c r="C32" s="29">
        <f t="shared" si="1"/>
        <v>45797</v>
      </c>
      <c r="D32" s="30"/>
      <c r="E32" s="31"/>
      <c r="F32" s="32"/>
      <c r="G32" s="32"/>
      <c r="H32" s="32"/>
      <c r="I32" s="33">
        <f t="shared" si="2"/>
        <v>0</v>
      </c>
      <c r="J32" s="34"/>
      <c r="K32" s="35">
        <f t="shared" si="0"/>
        <v>0</v>
      </c>
      <c r="L32" s="36">
        <f t="shared" si="3"/>
        <v>0</v>
      </c>
      <c r="M32" s="5" t="str">
        <f t="shared" si="4"/>
        <v xml:space="preserve">  </v>
      </c>
      <c r="N32" s="82"/>
      <c r="O32" s="83"/>
    </row>
    <row r="33" spans="2:15" ht="12.75" customHeight="1" x14ac:dyDescent="0.2">
      <c r="B33" s="28">
        <f t="shared" si="5"/>
        <v>45798</v>
      </c>
      <c r="C33" s="29">
        <f t="shared" si="1"/>
        <v>45798</v>
      </c>
      <c r="D33" s="30"/>
      <c r="E33" s="31"/>
      <c r="F33" s="32"/>
      <c r="G33" s="32"/>
      <c r="H33" s="32"/>
      <c r="I33" s="33">
        <f t="shared" si="2"/>
        <v>0</v>
      </c>
      <c r="J33" s="34"/>
      <c r="K33" s="35">
        <f t="shared" si="0"/>
        <v>0</v>
      </c>
      <c r="L33" s="36">
        <f t="shared" si="3"/>
        <v>0</v>
      </c>
      <c r="M33" s="5" t="str">
        <f t="shared" si="4"/>
        <v xml:space="preserve">  </v>
      </c>
      <c r="N33" s="82"/>
      <c r="O33" s="83"/>
    </row>
    <row r="34" spans="2:15" ht="12.75" customHeight="1" x14ac:dyDescent="0.2">
      <c r="B34" s="28">
        <f t="shared" si="5"/>
        <v>45799</v>
      </c>
      <c r="C34" s="29">
        <f t="shared" si="1"/>
        <v>45799</v>
      </c>
      <c r="D34" s="30"/>
      <c r="E34" s="31"/>
      <c r="F34" s="32"/>
      <c r="G34" s="32"/>
      <c r="H34" s="32"/>
      <c r="I34" s="33">
        <f t="shared" si="2"/>
        <v>0</v>
      </c>
      <c r="J34" s="34"/>
      <c r="K34" s="35">
        <f t="shared" si="0"/>
        <v>0</v>
      </c>
      <c r="L34" s="36">
        <f t="shared" si="3"/>
        <v>0</v>
      </c>
      <c r="M34" s="5" t="str">
        <f t="shared" si="4"/>
        <v xml:space="preserve">  </v>
      </c>
      <c r="N34" s="82"/>
      <c r="O34" s="83"/>
    </row>
    <row r="35" spans="2:15" ht="12.75" customHeight="1" x14ac:dyDescent="0.2">
      <c r="B35" s="28">
        <f t="shared" si="5"/>
        <v>45800</v>
      </c>
      <c r="C35" s="29">
        <f t="shared" si="1"/>
        <v>45800</v>
      </c>
      <c r="D35" s="30"/>
      <c r="E35" s="31"/>
      <c r="F35" s="32"/>
      <c r="G35" s="32"/>
      <c r="H35" s="32"/>
      <c r="I35" s="33">
        <f t="shared" si="2"/>
        <v>0</v>
      </c>
      <c r="J35" s="34"/>
      <c r="K35" s="35">
        <f t="shared" si="0"/>
        <v>0</v>
      </c>
      <c r="L35" s="36">
        <f t="shared" si="3"/>
        <v>0</v>
      </c>
      <c r="M35" s="5" t="str">
        <f t="shared" si="4"/>
        <v xml:space="preserve">  </v>
      </c>
      <c r="N35" s="82"/>
      <c r="O35" s="83"/>
    </row>
    <row r="36" spans="2:15" ht="12.75" customHeight="1" x14ac:dyDescent="0.2">
      <c r="B36" s="28">
        <f t="shared" si="5"/>
        <v>45801</v>
      </c>
      <c r="C36" s="29">
        <f t="shared" si="1"/>
        <v>45801</v>
      </c>
      <c r="D36" s="30"/>
      <c r="E36" s="31"/>
      <c r="F36" s="32"/>
      <c r="G36" s="32"/>
      <c r="H36" s="32"/>
      <c r="I36" s="33">
        <f t="shared" si="2"/>
        <v>0</v>
      </c>
      <c r="J36" s="34"/>
      <c r="K36" s="35">
        <f t="shared" si="0"/>
        <v>0</v>
      </c>
      <c r="L36" s="36">
        <f t="shared" si="3"/>
        <v>0</v>
      </c>
      <c r="M36" s="5" t="str">
        <f t="shared" si="4"/>
        <v xml:space="preserve"> </v>
      </c>
      <c r="N36" s="82"/>
      <c r="O36" s="83"/>
    </row>
    <row r="37" spans="2:15" ht="12.75" customHeight="1" x14ac:dyDescent="0.2">
      <c r="B37" s="28">
        <f t="shared" si="5"/>
        <v>45802</v>
      </c>
      <c r="C37" s="29">
        <f t="shared" si="1"/>
        <v>45802</v>
      </c>
      <c r="D37" s="30"/>
      <c r="E37" s="31"/>
      <c r="F37" s="32"/>
      <c r="G37" s="32"/>
      <c r="H37" s="32"/>
      <c r="I37" s="33">
        <f t="shared" si="2"/>
        <v>0</v>
      </c>
      <c r="J37" s="34"/>
      <c r="K37" s="35">
        <f t="shared" si="0"/>
        <v>0</v>
      </c>
      <c r="L37" s="36">
        <f t="shared" si="3"/>
        <v>0</v>
      </c>
      <c r="M37" s="5" t="str">
        <f t="shared" si="4"/>
        <v xml:space="preserve"> </v>
      </c>
      <c r="N37" s="82"/>
      <c r="O37" s="83"/>
    </row>
    <row r="38" spans="2:15" ht="12.75" customHeight="1" x14ac:dyDescent="0.2">
      <c r="B38" s="28">
        <f t="shared" si="5"/>
        <v>45803</v>
      </c>
      <c r="C38" s="29">
        <f t="shared" si="1"/>
        <v>45803</v>
      </c>
      <c r="D38" s="30"/>
      <c r="E38" s="31"/>
      <c r="F38" s="32"/>
      <c r="G38" s="32"/>
      <c r="H38" s="32"/>
      <c r="I38" s="33">
        <f t="shared" si="2"/>
        <v>0</v>
      </c>
      <c r="J38" s="34"/>
      <c r="K38" s="35">
        <f t="shared" si="0"/>
        <v>0</v>
      </c>
      <c r="L38" s="36">
        <f t="shared" si="3"/>
        <v>0</v>
      </c>
      <c r="M38" s="5" t="str">
        <f t="shared" si="4"/>
        <v xml:space="preserve">  </v>
      </c>
      <c r="N38" s="82"/>
      <c r="O38" s="83"/>
    </row>
    <row r="39" spans="2:15" ht="12.75" customHeight="1" x14ac:dyDescent="0.2">
      <c r="B39" s="28">
        <f t="shared" si="5"/>
        <v>45804</v>
      </c>
      <c r="C39" s="29">
        <f t="shared" si="1"/>
        <v>45804</v>
      </c>
      <c r="D39" s="30"/>
      <c r="E39" s="31"/>
      <c r="F39" s="32"/>
      <c r="G39" s="32"/>
      <c r="H39" s="32"/>
      <c r="I39" s="33">
        <f t="shared" si="2"/>
        <v>0</v>
      </c>
      <c r="J39" s="34"/>
      <c r="K39" s="35">
        <f t="shared" si="0"/>
        <v>0</v>
      </c>
      <c r="L39" s="36">
        <f t="shared" si="3"/>
        <v>0</v>
      </c>
      <c r="M39" s="5" t="str">
        <f t="shared" si="4"/>
        <v xml:space="preserve">  </v>
      </c>
      <c r="N39" s="84"/>
      <c r="O39" s="85"/>
    </row>
    <row r="40" spans="2:15" ht="12.75" customHeight="1" x14ac:dyDescent="0.2">
      <c r="B40" s="28">
        <f t="shared" si="5"/>
        <v>45805</v>
      </c>
      <c r="C40" s="29">
        <f t="shared" si="1"/>
        <v>45805</v>
      </c>
      <c r="D40" s="30"/>
      <c r="E40" s="31"/>
      <c r="F40" s="32"/>
      <c r="G40" s="32"/>
      <c r="H40" s="32"/>
      <c r="I40" s="33">
        <f t="shared" si="2"/>
        <v>0</v>
      </c>
      <c r="J40" s="34"/>
      <c r="K40" s="35">
        <f t="shared" si="0"/>
        <v>0</v>
      </c>
      <c r="L40" s="36">
        <f t="shared" si="3"/>
        <v>0</v>
      </c>
      <c r="M40" s="5" t="str">
        <f t="shared" si="4"/>
        <v xml:space="preserve">  </v>
      </c>
      <c r="N40" s="86"/>
      <c r="O40" s="87"/>
    </row>
    <row r="41" spans="2:15" ht="12.75" customHeight="1" x14ac:dyDescent="0.2">
      <c r="B41" s="28">
        <f t="shared" si="5"/>
        <v>45806</v>
      </c>
      <c r="C41" s="29">
        <f t="shared" si="1"/>
        <v>45806</v>
      </c>
      <c r="D41" s="30"/>
      <c r="E41" s="31"/>
      <c r="F41" s="32"/>
      <c r="G41" s="32"/>
      <c r="H41" s="32"/>
      <c r="I41" s="33">
        <f t="shared" si="2"/>
        <v>0</v>
      </c>
      <c r="J41" s="34"/>
      <c r="K41" s="35">
        <f t="shared" si="0"/>
        <v>0</v>
      </c>
      <c r="L41" s="36">
        <f t="shared" si="3"/>
        <v>0</v>
      </c>
      <c r="M41" s="5" t="str">
        <f t="shared" si="4"/>
        <v xml:space="preserve">  </v>
      </c>
      <c r="N41" s="82"/>
      <c r="O41" s="83"/>
    </row>
    <row r="42" spans="2:15" ht="12.75" customHeight="1" x14ac:dyDescent="0.2">
      <c r="B42" s="28">
        <f t="shared" si="5"/>
        <v>45807</v>
      </c>
      <c r="C42" s="29">
        <f t="shared" si="1"/>
        <v>45807</v>
      </c>
      <c r="D42" s="30"/>
      <c r="E42" s="31"/>
      <c r="F42" s="32"/>
      <c r="G42" s="32"/>
      <c r="H42" s="32"/>
      <c r="I42" s="33">
        <f t="shared" si="2"/>
        <v>0</v>
      </c>
      <c r="J42" s="34"/>
      <c r="K42" s="35">
        <f t="shared" si="0"/>
        <v>0</v>
      </c>
      <c r="L42" s="36">
        <f t="shared" si="3"/>
        <v>0</v>
      </c>
      <c r="M42" s="5" t="str">
        <f t="shared" si="4"/>
        <v xml:space="preserve">  </v>
      </c>
      <c r="N42" s="82"/>
      <c r="O42" s="83"/>
    </row>
    <row r="43" spans="2:15" ht="12.75" customHeight="1" thickBot="1" x14ac:dyDescent="0.25">
      <c r="B43" s="56">
        <f>B42+1</f>
        <v>45808</v>
      </c>
      <c r="C43" s="57">
        <f t="shared" si="1"/>
        <v>45808</v>
      </c>
      <c r="D43" s="58"/>
      <c r="E43" s="59"/>
      <c r="F43" s="60"/>
      <c r="G43" s="60"/>
      <c r="H43" s="60"/>
      <c r="I43" s="61">
        <f t="shared" si="2"/>
        <v>0</v>
      </c>
      <c r="J43" s="62"/>
      <c r="K43" s="61">
        <f t="shared" si="0"/>
        <v>0</v>
      </c>
      <c r="L43" s="63">
        <f t="shared" si="3"/>
        <v>0</v>
      </c>
      <c r="M43" s="5" t="str">
        <f t="shared" si="4"/>
        <v xml:space="preserve"> </v>
      </c>
      <c r="N43" s="84"/>
      <c r="O43" s="85"/>
    </row>
    <row r="44" spans="2:15" ht="12.75" customHeight="1" thickBot="1" x14ac:dyDescent="0.25">
      <c r="B44" s="10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88"/>
      <c r="O44" s="89"/>
    </row>
    <row r="45" spans="2:15" ht="16.5" customHeight="1" x14ac:dyDescent="0.25">
      <c r="B45" s="10"/>
      <c r="C45" s="5"/>
      <c r="D45" s="5"/>
      <c r="E45" s="5"/>
      <c r="F45" s="5"/>
      <c r="G45" s="5"/>
      <c r="H45" s="5"/>
      <c r="I45" s="5"/>
      <c r="J45" s="90" t="s">
        <v>26</v>
      </c>
      <c r="K45" s="92"/>
      <c r="L45" s="66">
        <f>SUM(L12:L43)</f>
        <v>-722.40000000000009</v>
      </c>
      <c r="M45" s="5"/>
      <c r="N45" s="84"/>
      <c r="O45" s="85"/>
    </row>
    <row r="46" spans="2:15" ht="16.5" customHeight="1" x14ac:dyDescent="0.25">
      <c r="B46" s="10"/>
      <c r="C46" s="5"/>
      <c r="D46" s="5"/>
      <c r="E46" s="5"/>
      <c r="F46" s="5"/>
      <c r="G46" s="5"/>
      <c r="H46" s="5"/>
      <c r="I46" s="5"/>
      <c r="J46" s="93" t="s">
        <v>27</v>
      </c>
      <c r="K46" s="95"/>
      <c r="L46" s="67">
        <f>COUNTIF(M13:M43,"??")*$G$6/5</f>
        <v>184.8</v>
      </c>
      <c r="M46" s="5"/>
      <c r="N46" s="82"/>
      <c r="O46" s="83"/>
    </row>
    <row r="47" spans="2:15" ht="16.5" customHeight="1" thickBot="1" x14ac:dyDescent="0.3">
      <c r="B47" s="68"/>
      <c r="C47" s="69"/>
      <c r="D47" s="69"/>
      <c r="E47" s="69"/>
      <c r="F47" s="69"/>
      <c r="G47" s="69"/>
      <c r="H47" s="69"/>
      <c r="I47" s="69"/>
      <c r="J47" s="96" t="s">
        <v>28</v>
      </c>
      <c r="K47" s="98"/>
      <c r="L47" s="70">
        <f>L45-L46</f>
        <v>-907.2</v>
      </c>
      <c r="M47" s="69"/>
      <c r="N47" s="151"/>
      <c r="O47" s="152"/>
    </row>
    <row r="49" spans="2:15" ht="40.5" customHeight="1" thickBot="1" x14ac:dyDescent="0.25">
      <c r="B49" s="148" t="s">
        <v>49</v>
      </c>
      <c r="C49" s="149"/>
      <c r="D49" s="149"/>
      <c r="E49" s="150"/>
      <c r="F49" s="145"/>
      <c r="G49" s="146"/>
      <c r="H49" s="146"/>
      <c r="I49" s="147"/>
      <c r="K49" s="142" t="s">
        <v>50</v>
      </c>
      <c r="L49" s="143"/>
      <c r="M49" s="143"/>
      <c r="N49" s="144"/>
      <c r="O49" s="144"/>
    </row>
  </sheetData>
  <mergeCells count="60">
    <mergeCell ref="B49:E49"/>
    <mergeCell ref="F49:I49"/>
    <mergeCell ref="K49:M49"/>
    <mergeCell ref="N49:O49"/>
    <mergeCell ref="J46:K46"/>
    <mergeCell ref="N46:O46"/>
    <mergeCell ref="J47:K47"/>
    <mergeCell ref="N47:O47"/>
    <mergeCell ref="N42:O42"/>
    <mergeCell ref="N43:O43"/>
    <mergeCell ref="N44:O44"/>
    <mergeCell ref="J45:K45"/>
    <mergeCell ref="N45:O45"/>
    <mergeCell ref="N37:O37"/>
    <mergeCell ref="N38:O38"/>
    <mergeCell ref="N39:O39"/>
    <mergeCell ref="N40:O40"/>
    <mergeCell ref="N41:O41"/>
    <mergeCell ref="N32:O32"/>
    <mergeCell ref="N33:O33"/>
    <mergeCell ref="N34:O34"/>
    <mergeCell ref="N35:O35"/>
    <mergeCell ref="N36:O36"/>
    <mergeCell ref="N27:O27"/>
    <mergeCell ref="N28:O28"/>
    <mergeCell ref="N29:O29"/>
    <mergeCell ref="N30:O30"/>
    <mergeCell ref="N31:O31"/>
    <mergeCell ref="N21:O22"/>
    <mergeCell ref="N23:O23"/>
    <mergeCell ref="N24:O24"/>
    <mergeCell ref="N25:O25"/>
    <mergeCell ref="N26:O26"/>
    <mergeCell ref="J10:J11"/>
    <mergeCell ref="K10:K11"/>
    <mergeCell ref="L10:L11"/>
    <mergeCell ref="N10:N11"/>
    <mergeCell ref="O10:O11"/>
    <mergeCell ref="B2:O2"/>
    <mergeCell ref="B4:F4"/>
    <mergeCell ref="G4:I4"/>
    <mergeCell ref="B5:F5"/>
    <mergeCell ref="G5:I5"/>
    <mergeCell ref="J4:K4"/>
    <mergeCell ref="L4:N4"/>
    <mergeCell ref="J5:K5"/>
    <mergeCell ref="L5:N5"/>
    <mergeCell ref="B12:D12"/>
    <mergeCell ref="B6:F6"/>
    <mergeCell ref="G6:I6"/>
    <mergeCell ref="B7:F7"/>
    <mergeCell ref="G7:I7"/>
    <mergeCell ref="B8:F8"/>
    <mergeCell ref="G8:I8"/>
    <mergeCell ref="B10:D11"/>
    <mergeCell ref="E10:E11"/>
    <mergeCell ref="F10:F11"/>
    <mergeCell ref="G10:G11"/>
    <mergeCell ref="H10:H11"/>
    <mergeCell ref="I10:I11"/>
  </mergeCells>
  <conditionalFormatting sqref="E13:H43 J13:J43">
    <cfRule type="expression" dxfId="15" priority="2" stopIfTrue="1">
      <formula>($M13=" ")</formula>
    </cfRule>
  </conditionalFormatting>
  <conditionalFormatting sqref="L47">
    <cfRule type="expression" dxfId="14" priority="1" stopIfTrue="1">
      <formula>($L$47&lt;0)</formula>
    </cfRule>
  </conditionalFormatting>
  <dataValidations disablePrompts="1" count="1">
    <dataValidation type="list" allowBlank="1" showInputMessage="1" showErrorMessage="1" sqref="J13:J43" xr:uid="{08D19450-EF39-4654-B674-12FA7654C296}">
      <formula1>$N$13:$N$19</formula1>
    </dataValidation>
  </dataValidations>
  <pageMargins left="0.70866141732283472" right="0.70866141732283472" top="0.78740157480314965" bottom="0.78740157480314965" header="0.31496062992125984" footer="0.31496062992125984"/>
  <pageSetup paperSize="9" scale="69" orientation="landscape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74FFD6-D26E-4411-84DA-83D36A26BDBF}">
  <sheetPr>
    <pageSetUpPr fitToPage="1"/>
  </sheetPr>
  <dimension ref="B1:Q49"/>
  <sheetViews>
    <sheetView zoomScale="85" zoomScaleNormal="85" workbookViewId="0">
      <selection sqref="A1:XFD1048576"/>
    </sheetView>
  </sheetViews>
  <sheetFormatPr baseColWidth="10" defaultColWidth="10.85546875" defaultRowHeight="12.75" x14ac:dyDescent="0.2"/>
  <cols>
    <col min="1" max="1" width="3.42578125" style="1" customWidth="1"/>
    <col min="2" max="2" width="3.7109375" style="1" customWidth="1"/>
    <col min="3" max="3" width="6.28515625" style="1" customWidth="1"/>
    <col min="4" max="4" width="2.28515625" style="1" customWidth="1"/>
    <col min="5" max="12" width="12" style="1" customWidth="1"/>
    <col min="13" max="13" width="3" style="1" customWidth="1"/>
    <col min="14" max="14" width="48.140625" style="1" customWidth="1"/>
    <col min="15" max="15" width="27.85546875" style="1" customWidth="1"/>
    <col min="16" max="16384" width="10.85546875" style="1"/>
  </cols>
  <sheetData>
    <row r="1" spans="2:15" ht="13.5" thickBot="1" x14ac:dyDescent="0.25"/>
    <row r="2" spans="2:15" ht="27" thickBot="1" x14ac:dyDescent="0.45">
      <c r="B2" s="113" t="s">
        <v>0</v>
      </c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5"/>
    </row>
    <row r="3" spans="2:15" ht="16.5" thickBot="1" x14ac:dyDescent="0.3">
      <c r="B3" s="2"/>
      <c r="C3" s="3"/>
      <c r="D3" s="3"/>
      <c r="E3" s="3"/>
      <c r="F3" s="4"/>
      <c r="G3" s="4"/>
      <c r="H3" s="4"/>
      <c r="I3" s="5"/>
      <c r="J3" s="5"/>
      <c r="K3" s="5"/>
      <c r="L3" s="5"/>
      <c r="M3" s="5"/>
      <c r="N3" s="5"/>
      <c r="O3" s="8"/>
    </row>
    <row r="4" spans="2:15" ht="15.75" x14ac:dyDescent="0.25">
      <c r="B4" s="90" t="s">
        <v>5</v>
      </c>
      <c r="C4" s="91"/>
      <c r="D4" s="91"/>
      <c r="E4" s="91"/>
      <c r="F4" s="92"/>
      <c r="G4" s="109" t="str">
        <f>Januar!$G$4</f>
        <v>Name Betrieb</v>
      </c>
      <c r="H4" s="104"/>
      <c r="I4" s="105"/>
      <c r="J4" s="90" t="s">
        <v>52</v>
      </c>
      <c r="K4" s="92"/>
      <c r="L4" s="104" t="str">
        <f>Januar!$L$4</f>
        <v>Strasse</v>
      </c>
      <c r="M4" s="104"/>
      <c r="N4" s="105"/>
      <c r="O4" s="8"/>
    </row>
    <row r="5" spans="2:15" ht="16.5" thickBot="1" x14ac:dyDescent="0.3">
      <c r="B5" s="93" t="s">
        <v>1</v>
      </c>
      <c r="C5" s="94"/>
      <c r="D5" s="94"/>
      <c r="E5" s="94"/>
      <c r="F5" s="95"/>
      <c r="G5" s="101" t="str">
        <f>Januar!$G$5</f>
        <v>Vorname Nachname</v>
      </c>
      <c r="H5" s="102"/>
      <c r="I5" s="103"/>
      <c r="J5" s="99" t="s">
        <v>53</v>
      </c>
      <c r="K5" s="100"/>
      <c r="L5" s="106" t="str">
        <f>Januar!$L$5</f>
        <v>Postleitzahl, Ort</v>
      </c>
      <c r="M5" s="107"/>
      <c r="N5" s="108"/>
      <c r="O5" s="8"/>
    </row>
    <row r="6" spans="2:15" ht="15.75" x14ac:dyDescent="0.25">
      <c r="B6" s="93" t="s">
        <v>25</v>
      </c>
      <c r="C6" s="94"/>
      <c r="D6" s="94"/>
      <c r="E6" s="94"/>
      <c r="F6" s="95"/>
      <c r="G6" s="101">
        <f>Januar!$G$6</f>
        <v>42</v>
      </c>
      <c r="H6" s="102"/>
      <c r="I6" s="103"/>
      <c r="J6" s="5"/>
      <c r="K6" s="5"/>
      <c r="L6" s="5"/>
      <c r="M6" s="9"/>
      <c r="N6" s="9"/>
      <c r="O6" s="8"/>
    </row>
    <row r="7" spans="2:15" ht="15.75" x14ac:dyDescent="0.25">
      <c r="B7" s="93" t="s">
        <v>3</v>
      </c>
      <c r="C7" s="94"/>
      <c r="D7" s="94"/>
      <c r="E7" s="94"/>
      <c r="F7" s="95"/>
      <c r="G7" s="101">
        <f>Januar!$G$7</f>
        <v>2025</v>
      </c>
      <c r="H7" s="102"/>
      <c r="I7" s="103"/>
      <c r="J7" s="5"/>
      <c r="K7" s="5"/>
      <c r="L7" s="5"/>
      <c r="M7" s="5"/>
      <c r="N7" s="5"/>
      <c r="O7" s="8"/>
    </row>
    <row r="8" spans="2:15" ht="16.5" thickBot="1" x14ac:dyDescent="0.3">
      <c r="B8" s="96" t="s">
        <v>4</v>
      </c>
      <c r="C8" s="97"/>
      <c r="D8" s="97"/>
      <c r="E8" s="97"/>
      <c r="F8" s="98"/>
      <c r="G8" s="139">
        <f>DATE(G7,6,1)</f>
        <v>45809</v>
      </c>
      <c r="H8" s="140"/>
      <c r="I8" s="141"/>
      <c r="J8" s="5"/>
      <c r="K8" s="5"/>
      <c r="L8" s="5"/>
      <c r="M8" s="5"/>
      <c r="N8" s="5"/>
      <c r="O8" s="8"/>
    </row>
    <row r="9" spans="2:15" ht="13.5" thickBot="1" x14ac:dyDescent="0.25">
      <c r="B9" s="10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8"/>
    </row>
    <row r="10" spans="2:15" ht="49.5" customHeight="1" x14ac:dyDescent="0.2">
      <c r="B10" s="120" t="s">
        <v>6</v>
      </c>
      <c r="C10" s="121"/>
      <c r="D10" s="122"/>
      <c r="E10" s="137" t="s">
        <v>14</v>
      </c>
      <c r="F10" s="133" t="s">
        <v>15</v>
      </c>
      <c r="G10" s="133" t="s">
        <v>7</v>
      </c>
      <c r="H10" s="133" t="s">
        <v>8</v>
      </c>
      <c r="I10" s="133" t="s">
        <v>9</v>
      </c>
      <c r="J10" s="133" t="s">
        <v>16</v>
      </c>
      <c r="K10" s="133" t="s">
        <v>17</v>
      </c>
      <c r="L10" s="135" t="s">
        <v>18</v>
      </c>
      <c r="M10" s="5"/>
      <c r="N10" s="116" t="s">
        <v>10</v>
      </c>
      <c r="O10" s="118" t="s">
        <v>11</v>
      </c>
    </row>
    <row r="11" spans="2:15" s="11" customFormat="1" ht="16.5" customHeight="1" thickBot="1" x14ac:dyDescent="0.25">
      <c r="B11" s="123"/>
      <c r="C11" s="124"/>
      <c r="D11" s="125"/>
      <c r="E11" s="138"/>
      <c r="F11" s="134"/>
      <c r="G11" s="134"/>
      <c r="H11" s="134"/>
      <c r="I11" s="134"/>
      <c r="J11" s="134"/>
      <c r="K11" s="134"/>
      <c r="L11" s="136"/>
      <c r="M11" s="12"/>
      <c r="N11" s="117"/>
      <c r="O11" s="119"/>
    </row>
    <row r="12" spans="2:15" s="11" customFormat="1" ht="27" customHeight="1" thickBot="1" x14ac:dyDescent="0.3">
      <c r="B12" s="130" t="s">
        <v>51</v>
      </c>
      <c r="C12" s="131"/>
      <c r="D12" s="132"/>
      <c r="E12" s="13"/>
      <c r="F12" s="14"/>
      <c r="G12" s="14"/>
      <c r="H12" s="14"/>
      <c r="I12" s="14"/>
      <c r="J12" s="14"/>
      <c r="K12" s="14"/>
      <c r="L12" s="15">
        <f>Mai!L47</f>
        <v>-907.2</v>
      </c>
      <c r="M12" s="12"/>
      <c r="N12" s="16"/>
      <c r="O12" s="17"/>
    </row>
    <row r="13" spans="2:15" x14ac:dyDescent="0.2">
      <c r="B13" s="18">
        <f>G8</f>
        <v>45809</v>
      </c>
      <c r="C13" s="19">
        <f>B13</f>
        <v>45809</v>
      </c>
      <c r="D13" s="20"/>
      <c r="E13" s="21"/>
      <c r="F13" s="22"/>
      <c r="G13" s="22"/>
      <c r="H13" s="22"/>
      <c r="I13" s="23">
        <f>ROUND(20*24*(F13-E13-(H13-G13)),0)/20</f>
        <v>0</v>
      </c>
      <c r="J13" s="24"/>
      <c r="K13" s="23">
        <f t="shared" ref="K13:K42" si="0">IF(OR(J13=$N$13,J13=$N$14),ROUND(20*$G$6/5,1)/20,0)</f>
        <v>0</v>
      </c>
      <c r="L13" s="25">
        <f>I13+K13</f>
        <v>0</v>
      </c>
      <c r="M13" s="5" t="str">
        <f>IF(OR(AND(OR(WEEKDAY($B13,2)=6,WEEKDAY($B13,2)=7),$D13=""),AND(WEEKDAY($B13,2)&lt;&gt;6,WEEKDAY($B13,2)&lt;&gt;7,$D13&lt;&gt;""))," ","  ")</f>
        <v xml:space="preserve"> </v>
      </c>
      <c r="N13" s="26" t="s">
        <v>19</v>
      </c>
      <c r="O13" s="27" t="s">
        <v>12</v>
      </c>
    </row>
    <row r="14" spans="2:15" x14ac:dyDescent="0.2">
      <c r="B14" s="28">
        <f>B13+1</f>
        <v>45810</v>
      </c>
      <c r="C14" s="29">
        <f t="shared" ref="C14:C42" si="1">B14</f>
        <v>45810</v>
      </c>
      <c r="D14" s="30"/>
      <c r="E14" s="31"/>
      <c r="F14" s="32"/>
      <c r="G14" s="32"/>
      <c r="H14" s="32"/>
      <c r="I14" s="33">
        <f t="shared" ref="I14:I42" si="2">ROUND(20*24*(F14-E14-(H14-G14)),0)/20</f>
        <v>0</v>
      </c>
      <c r="J14" s="34"/>
      <c r="K14" s="35">
        <f t="shared" si="0"/>
        <v>0</v>
      </c>
      <c r="L14" s="36">
        <f t="shared" ref="L14:L42" si="3">I14+K14</f>
        <v>0</v>
      </c>
      <c r="M14" s="5" t="str">
        <f t="shared" ref="M14:M42" si="4">IF(OR(AND(OR(WEEKDAY($B14,2)=6,WEEKDAY($B14,2)=7),$D14=""),AND(WEEKDAY($B14,2)&lt;&gt;6,WEEKDAY($B14,2)&lt;&gt;7,$D14&lt;&gt;""))," ","  ")</f>
        <v xml:space="preserve">  </v>
      </c>
      <c r="N14" s="37" t="s">
        <v>20</v>
      </c>
      <c r="O14" s="38" t="s">
        <v>12</v>
      </c>
    </row>
    <row r="15" spans="2:15" x14ac:dyDescent="0.2">
      <c r="B15" s="28">
        <f t="shared" ref="B15:B42" si="5">B14+1</f>
        <v>45811</v>
      </c>
      <c r="C15" s="29">
        <f t="shared" si="1"/>
        <v>45811</v>
      </c>
      <c r="D15" s="30"/>
      <c r="E15" s="31"/>
      <c r="F15" s="32"/>
      <c r="G15" s="32"/>
      <c r="H15" s="32"/>
      <c r="I15" s="33">
        <f t="shared" si="2"/>
        <v>0</v>
      </c>
      <c r="J15" s="34"/>
      <c r="K15" s="35">
        <f t="shared" si="0"/>
        <v>0</v>
      </c>
      <c r="L15" s="36">
        <f t="shared" si="3"/>
        <v>0</v>
      </c>
      <c r="M15" s="5" t="str">
        <f t="shared" si="4"/>
        <v xml:space="preserve">  </v>
      </c>
      <c r="N15" s="37" t="s">
        <v>21</v>
      </c>
      <c r="O15" s="38" t="s">
        <v>13</v>
      </c>
    </row>
    <row r="16" spans="2:15" x14ac:dyDescent="0.2">
      <c r="B16" s="28">
        <f t="shared" si="5"/>
        <v>45812</v>
      </c>
      <c r="C16" s="29">
        <f t="shared" si="1"/>
        <v>45812</v>
      </c>
      <c r="D16" s="30"/>
      <c r="E16" s="31"/>
      <c r="F16" s="32"/>
      <c r="G16" s="32"/>
      <c r="H16" s="32"/>
      <c r="I16" s="33">
        <f t="shared" si="2"/>
        <v>0</v>
      </c>
      <c r="J16" s="34"/>
      <c r="K16" s="35">
        <f t="shared" si="0"/>
        <v>0</v>
      </c>
      <c r="L16" s="36">
        <f t="shared" si="3"/>
        <v>0</v>
      </c>
      <c r="M16" s="5" t="str">
        <f t="shared" si="4"/>
        <v xml:space="preserve">  </v>
      </c>
      <c r="N16" s="37" t="s">
        <v>22</v>
      </c>
      <c r="O16" s="38" t="s">
        <v>13</v>
      </c>
    </row>
    <row r="17" spans="2:17" x14ac:dyDescent="0.2">
      <c r="B17" s="28">
        <f t="shared" si="5"/>
        <v>45813</v>
      </c>
      <c r="C17" s="29">
        <f t="shared" si="1"/>
        <v>45813</v>
      </c>
      <c r="D17" s="30"/>
      <c r="E17" s="31"/>
      <c r="F17" s="32"/>
      <c r="G17" s="32"/>
      <c r="H17" s="32"/>
      <c r="I17" s="33">
        <f t="shared" si="2"/>
        <v>0</v>
      </c>
      <c r="J17" s="34"/>
      <c r="K17" s="35">
        <f t="shared" si="0"/>
        <v>0</v>
      </c>
      <c r="L17" s="36">
        <f t="shared" si="3"/>
        <v>0</v>
      </c>
      <c r="M17" s="5" t="str">
        <f t="shared" si="4"/>
        <v xml:space="preserve">  </v>
      </c>
      <c r="N17" s="37" t="s">
        <v>23</v>
      </c>
      <c r="O17" s="38" t="s">
        <v>13</v>
      </c>
    </row>
    <row r="18" spans="2:17" x14ac:dyDescent="0.2">
      <c r="B18" s="28">
        <f t="shared" si="5"/>
        <v>45814</v>
      </c>
      <c r="C18" s="29">
        <f t="shared" si="1"/>
        <v>45814</v>
      </c>
      <c r="D18" s="30"/>
      <c r="E18" s="31"/>
      <c r="F18" s="32"/>
      <c r="G18" s="32"/>
      <c r="H18" s="32"/>
      <c r="I18" s="33">
        <f t="shared" si="2"/>
        <v>0</v>
      </c>
      <c r="J18" s="34"/>
      <c r="K18" s="35">
        <f t="shared" si="0"/>
        <v>0</v>
      </c>
      <c r="L18" s="36">
        <f t="shared" si="3"/>
        <v>0</v>
      </c>
      <c r="M18" s="5" t="str">
        <f t="shared" si="4"/>
        <v xml:space="preserve">  </v>
      </c>
      <c r="N18" s="37" t="s">
        <v>24</v>
      </c>
      <c r="O18" s="38" t="s">
        <v>13</v>
      </c>
    </row>
    <row r="19" spans="2:17" ht="12.75" customHeight="1" thickBot="1" x14ac:dyDescent="0.25">
      <c r="B19" s="28">
        <f t="shared" si="5"/>
        <v>45815</v>
      </c>
      <c r="C19" s="29">
        <f t="shared" si="1"/>
        <v>45815</v>
      </c>
      <c r="D19" s="30"/>
      <c r="E19" s="31"/>
      <c r="F19" s="32"/>
      <c r="G19" s="32"/>
      <c r="H19" s="32"/>
      <c r="I19" s="33">
        <f t="shared" si="2"/>
        <v>0</v>
      </c>
      <c r="J19" s="34"/>
      <c r="K19" s="35">
        <f t="shared" si="0"/>
        <v>0</v>
      </c>
      <c r="L19" s="36">
        <f t="shared" si="3"/>
        <v>0</v>
      </c>
      <c r="M19" s="5" t="str">
        <f t="shared" si="4"/>
        <v xml:space="preserve"> </v>
      </c>
      <c r="N19" s="39" t="s">
        <v>48</v>
      </c>
      <c r="O19" s="40" t="s">
        <v>13</v>
      </c>
    </row>
    <row r="20" spans="2:17" ht="12.75" customHeight="1" thickBot="1" x14ac:dyDescent="0.25">
      <c r="B20" s="28">
        <f t="shared" si="5"/>
        <v>45816</v>
      </c>
      <c r="C20" s="29">
        <f t="shared" si="1"/>
        <v>45816</v>
      </c>
      <c r="D20" s="30"/>
      <c r="E20" s="31"/>
      <c r="F20" s="32"/>
      <c r="G20" s="32"/>
      <c r="H20" s="32"/>
      <c r="I20" s="33">
        <f t="shared" si="2"/>
        <v>0</v>
      </c>
      <c r="J20" s="34"/>
      <c r="K20" s="35">
        <f t="shared" si="0"/>
        <v>0</v>
      </c>
      <c r="L20" s="36">
        <f t="shared" si="3"/>
        <v>0</v>
      </c>
      <c r="M20" s="5" t="str">
        <f t="shared" si="4"/>
        <v xml:space="preserve"> </v>
      </c>
      <c r="N20" s="5"/>
      <c r="O20" s="8"/>
    </row>
    <row r="21" spans="2:17" ht="12.75" customHeight="1" x14ac:dyDescent="0.2">
      <c r="B21" s="28">
        <f t="shared" si="5"/>
        <v>45817</v>
      </c>
      <c r="C21" s="29">
        <f t="shared" si="1"/>
        <v>45817</v>
      </c>
      <c r="D21" s="30"/>
      <c r="E21" s="31"/>
      <c r="F21" s="32"/>
      <c r="G21" s="32"/>
      <c r="H21" s="32"/>
      <c r="I21" s="33">
        <f t="shared" si="2"/>
        <v>0</v>
      </c>
      <c r="J21" s="34"/>
      <c r="K21" s="35">
        <f t="shared" si="0"/>
        <v>0</v>
      </c>
      <c r="L21" s="36">
        <f t="shared" si="3"/>
        <v>0</v>
      </c>
      <c r="M21" s="5" t="str">
        <f t="shared" si="4"/>
        <v xml:space="preserve">  </v>
      </c>
      <c r="N21" s="126" t="s">
        <v>46</v>
      </c>
      <c r="O21" s="127"/>
    </row>
    <row r="22" spans="2:17" s="49" customFormat="1" ht="12.75" customHeight="1" thickBot="1" x14ac:dyDescent="0.25">
      <c r="B22" s="41">
        <f t="shared" si="5"/>
        <v>45818</v>
      </c>
      <c r="C22" s="42">
        <f t="shared" si="1"/>
        <v>45818</v>
      </c>
      <c r="D22" s="43"/>
      <c r="E22" s="44"/>
      <c r="F22" s="45"/>
      <c r="G22" s="45"/>
      <c r="H22" s="45"/>
      <c r="I22" s="72">
        <f t="shared" si="2"/>
        <v>0</v>
      </c>
      <c r="J22" s="46"/>
      <c r="K22" s="35">
        <f t="shared" si="0"/>
        <v>0</v>
      </c>
      <c r="L22" s="47">
        <f t="shared" si="3"/>
        <v>0</v>
      </c>
      <c r="M22" s="5" t="str">
        <f t="shared" si="4"/>
        <v xml:space="preserve">  </v>
      </c>
      <c r="N22" s="128"/>
      <c r="O22" s="129"/>
      <c r="P22" s="48"/>
      <c r="Q22" s="48"/>
    </row>
    <row r="23" spans="2:17" ht="12.75" customHeight="1" x14ac:dyDescent="0.2">
      <c r="B23" s="28">
        <f t="shared" si="5"/>
        <v>45819</v>
      </c>
      <c r="C23" s="29">
        <f t="shared" si="1"/>
        <v>45819</v>
      </c>
      <c r="D23" s="30"/>
      <c r="E23" s="31"/>
      <c r="F23" s="32"/>
      <c r="G23" s="32"/>
      <c r="H23" s="32"/>
      <c r="I23" s="33">
        <f t="shared" si="2"/>
        <v>0</v>
      </c>
      <c r="J23" s="34"/>
      <c r="K23" s="35">
        <f t="shared" si="0"/>
        <v>0</v>
      </c>
      <c r="L23" s="36">
        <f t="shared" si="3"/>
        <v>0</v>
      </c>
      <c r="M23" s="5" t="str">
        <f t="shared" si="4"/>
        <v xml:space="preserve">  </v>
      </c>
      <c r="N23" s="84"/>
      <c r="O23" s="85"/>
    </row>
    <row r="24" spans="2:17" ht="12.75" customHeight="1" x14ac:dyDescent="0.2">
      <c r="B24" s="28">
        <f t="shared" si="5"/>
        <v>45820</v>
      </c>
      <c r="C24" s="29">
        <f t="shared" si="1"/>
        <v>45820</v>
      </c>
      <c r="D24" s="30"/>
      <c r="E24" s="31"/>
      <c r="F24" s="32"/>
      <c r="G24" s="32"/>
      <c r="H24" s="32"/>
      <c r="I24" s="33">
        <f t="shared" si="2"/>
        <v>0</v>
      </c>
      <c r="J24" s="34"/>
      <c r="K24" s="35">
        <f t="shared" si="0"/>
        <v>0</v>
      </c>
      <c r="L24" s="36">
        <f t="shared" si="3"/>
        <v>0</v>
      </c>
      <c r="M24" s="5" t="str">
        <f t="shared" si="4"/>
        <v xml:space="preserve">  </v>
      </c>
      <c r="N24" s="82" t="s">
        <v>43</v>
      </c>
      <c r="O24" s="87"/>
    </row>
    <row r="25" spans="2:17" ht="12.75" customHeight="1" x14ac:dyDescent="0.2">
      <c r="B25" s="28">
        <f t="shared" si="5"/>
        <v>45821</v>
      </c>
      <c r="C25" s="29">
        <f t="shared" si="1"/>
        <v>45821</v>
      </c>
      <c r="D25" s="30"/>
      <c r="E25" s="31"/>
      <c r="F25" s="32"/>
      <c r="G25" s="32"/>
      <c r="H25" s="32"/>
      <c r="I25" s="33">
        <f t="shared" si="2"/>
        <v>0</v>
      </c>
      <c r="J25" s="34"/>
      <c r="K25" s="35">
        <f t="shared" si="0"/>
        <v>0</v>
      </c>
      <c r="L25" s="36">
        <f t="shared" si="3"/>
        <v>0</v>
      </c>
      <c r="M25" s="5" t="str">
        <f t="shared" si="4"/>
        <v xml:space="preserve">  </v>
      </c>
      <c r="N25" s="82" t="s">
        <v>44</v>
      </c>
      <c r="O25" s="83"/>
    </row>
    <row r="26" spans="2:17" ht="12.75" customHeight="1" x14ac:dyDescent="0.2">
      <c r="B26" s="28">
        <f t="shared" si="5"/>
        <v>45822</v>
      </c>
      <c r="C26" s="29">
        <f t="shared" si="1"/>
        <v>45822</v>
      </c>
      <c r="D26" s="30"/>
      <c r="E26" s="31"/>
      <c r="F26" s="32"/>
      <c r="G26" s="32"/>
      <c r="H26" s="32"/>
      <c r="I26" s="33">
        <f t="shared" si="2"/>
        <v>0</v>
      </c>
      <c r="J26" s="34"/>
      <c r="K26" s="35">
        <f t="shared" si="0"/>
        <v>0</v>
      </c>
      <c r="L26" s="36">
        <f t="shared" si="3"/>
        <v>0</v>
      </c>
      <c r="M26" s="5" t="str">
        <f t="shared" si="4"/>
        <v xml:space="preserve"> </v>
      </c>
      <c r="N26" s="82"/>
      <c r="O26" s="83"/>
    </row>
    <row r="27" spans="2:17" ht="12.75" customHeight="1" x14ac:dyDescent="0.2">
      <c r="B27" s="28">
        <f t="shared" si="5"/>
        <v>45823</v>
      </c>
      <c r="C27" s="29">
        <f t="shared" si="1"/>
        <v>45823</v>
      </c>
      <c r="D27" s="30"/>
      <c r="E27" s="31"/>
      <c r="F27" s="32"/>
      <c r="G27" s="32"/>
      <c r="H27" s="32"/>
      <c r="I27" s="33">
        <f t="shared" si="2"/>
        <v>0</v>
      </c>
      <c r="J27" s="34"/>
      <c r="K27" s="35">
        <f t="shared" si="0"/>
        <v>0</v>
      </c>
      <c r="L27" s="36">
        <f t="shared" si="3"/>
        <v>0</v>
      </c>
      <c r="M27" s="5" t="str">
        <f t="shared" si="4"/>
        <v xml:space="preserve"> </v>
      </c>
      <c r="N27" s="82" t="s">
        <v>45</v>
      </c>
      <c r="O27" s="83"/>
    </row>
    <row r="28" spans="2:17" ht="12.75" customHeight="1" x14ac:dyDescent="0.2">
      <c r="B28" s="28">
        <f t="shared" si="5"/>
        <v>45824</v>
      </c>
      <c r="C28" s="29">
        <f t="shared" si="1"/>
        <v>45824</v>
      </c>
      <c r="D28" s="30"/>
      <c r="E28" s="31"/>
      <c r="F28" s="32"/>
      <c r="G28" s="32"/>
      <c r="H28" s="32"/>
      <c r="I28" s="33">
        <f t="shared" si="2"/>
        <v>0</v>
      </c>
      <c r="J28" s="34"/>
      <c r="K28" s="35">
        <f t="shared" si="0"/>
        <v>0</v>
      </c>
      <c r="L28" s="36">
        <f t="shared" si="3"/>
        <v>0</v>
      </c>
      <c r="M28" s="5" t="str">
        <f t="shared" si="4"/>
        <v xml:space="preserve">  </v>
      </c>
      <c r="N28" s="82"/>
      <c r="O28" s="83"/>
    </row>
    <row r="29" spans="2:17" ht="12.75" customHeight="1" x14ac:dyDescent="0.2">
      <c r="B29" s="28">
        <f t="shared" si="5"/>
        <v>45825</v>
      </c>
      <c r="C29" s="29">
        <f t="shared" si="1"/>
        <v>45825</v>
      </c>
      <c r="D29" s="30"/>
      <c r="E29" s="31"/>
      <c r="F29" s="32"/>
      <c r="G29" s="32"/>
      <c r="H29" s="32"/>
      <c r="I29" s="33">
        <f t="shared" si="2"/>
        <v>0</v>
      </c>
      <c r="J29" s="34"/>
      <c r="K29" s="35">
        <f t="shared" si="0"/>
        <v>0</v>
      </c>
      <c r="L29" s="36">
        <f t="shared" si="3"/>
        <v>0</v>
      </c>
      <c r="M29" s="5" t="str">
        <f t="shared" si="4"/>
        <v xml:space="preserve">  </v>
      </c>
      <c r="N29" s="84"/>
      <c r="O29" s="85"/>
    </row>
    <row r="30" spans="2:17" ht="12.75" customHeight="1" x14ac:dyDescent="0.2">
      <c r="B30" s="28">
        <f t="shared" si="5"/>
        <v>45826</v>
      </c>
      <c r="C30" s="29">
        <f t="shared" si="1"/>
        <v>45826</v>
      </c>
      <c r="D30" s="30"/>
      <c r="E30" s="31"/>
      <c r="F30" s="32"/>
      <c r="G30" s="32"/>
      <c r="H30" s="32"/>
      <c r="I30" s="33">
        <f t="shared" si="2"/>
        <v>0</v>
      </c>
      <c r="J30" s="34"/>
      <c r="K30" s="35">
        <f t="shared" si="0"/>
        <v>0</v>
      </c>
      <c r="L30" s="36">
        <f t="shared" si="3"/>
        <v>0</v>
      </c>
      <c r="M30" s="5" t="str">
        <f t="shared" si="4"/>
        <v xml:space="preserve">  </v>
      </c>
      <c r="N30" s="86"/>
      <c r="O30" s="87"/>
    </row>
    <row r="31" spans="2:17" ht="12.75" customHeight="1" x14ac:dyDescent="0.2">
      <c r="B31" s="28">
        <f t="shared" si="5"/>
        <v>45827</v>
      </c>
      <c r="C31" s="29">
        <f t="shared" si="1"/>
        <v>45827</v>
      </c>
      <c r="D31" s="30"/>
      <c r="E31" s="31"/>
      <c r="F31" s="32"/>
      <c r="G31" s="32"/>
      <c r="H31" s="32"/>
      <c r="I31" s="33">
        <f t="shared" si="2"/>
        <v>0</v>
      </c>
      <c r="J31" s="34"/>
      <c r="K31" s="35">
        <f t="shared" si="0"/>
        <v>0</v>
      </c>
      <c r="L31" s="36">
        <f t="shared" si="3"/>
        <v>0</v>
      </c>
      <c r="M31" s="5" t="str">
        <f t="shared" si="4"/>
        <v xml:space="preserve">  </v>
      </c>
      <c r="N31" s="82"/>
      <c r="O31" s="83"/>
    </row>
    <row r="32" spans="2:17" ht="12.75" customHeight="1" x14ac:dyDescent="0.2">
      <c r="B32" s="28">
        <f t="shared" si="5"/>
        <v>45828</v>
      </c>
      <c r="C32" s="29">
        <f t="shared" si="1"/>
        <v>45828</v>
      </c>
      <c r="D32" s="30"/>
      <c r="E32" s="31"/>
      <c r="F32" s="32"/>
      <c r="G32" s="32"/>
      <c r="H32" s="32"/>
      <c r="I32" s="33">
        <f t="shared" si="2"/>
        <v>0</v>
      </c>
      <c r="J32" s="34"/>
      <c r="K32" s="35">
        <f t="shared" si="0"/>
        <v>0</v>
      </c>
      <c r="L32" s="36">
        <f t="shared" si="3"/>
        <v>0</v>
      </c>
      <c r="M32" s="5" t="str">
        <f t="shared" si="4"/>
        <v xml:space="preserve">  </v>
      </c>
      <c r="N32" s="82"/>
      <c r="O32" s="83"/>
    </row>
    <row r="33" spans="2:15" ht="12.75" customHeight="1" x14ac:dyDescent="0.2">
      <c r="B33" s="28">
        <f t="shared" si="5"/>
        <v>45829</v>
      </c>
      <c r="C33" s="29">
        <f t="shared" si="1"/>
        <v>45829</v>
      </c>
      <c r="D33" s="30"/>
      <c r="E33" s="31"/>
      <c r="F33" s="32"/>
      <c r="G33" s="32"/>
      <c r="H33" s="32"/>
      <c r="I33" s="33">
        <f t="shared" si="2"/>
        <v>0</v>
      </c>
      <c r="J33" s="34"/>
      <c r="K33" s="35">
        <f t="shared" si="0"/>
        <v>0</v>
      </c>
      <c r="L33" s="36">
        <f t="shared" si="3"/>
        <v>0</v>
      </c>
      <c r="M33" s="5" t="str">
        <f t="shared" si="4"/>
        <v xml:space="preserve"> </v>
      </c>
      <c r="N33" s="82"/>
      <c r="O33" s="83"/>
    </row>
    <row r="34" spans="2:15" ht="12.75" customHeight="1" x14ac:dyDescent="0.2">
      <c r="B34" s="28">
        <f t="shared" si="5"/>
        <v>45830</v>
      </c>
      <c r="C34" s="29">
        <f t="shared" si="1"/>
        <v>45830</v>
      </c>
      <c r="D34" s="30"/>
      <c r="E34" s="31"/>
      <c r="F34" s="32"/>
      <c r="G34" s="32"/>
      <c r="H34" s="32"/>
      <c r="I34" s="33">
        <f t="shared" si="2"/>
        <v>0</v>
      </c>
      <c r="J34" s="34"/>
      <c r="K34" s="35">
        <f t="shared" si="0"/>
        <v>0</v>
      </c>
      <c r="L34" s="36">
        <f t="shared" si="3"/>
        <v>0</v>
      </c>
      <c r="M34" s="5" t="str">
        <f t="shared" si="4"/>
        <v xml:space="preserve"> </v>
      </c>
      <c r="N34" s="82"/>
      <c r="O34" s="83"/>
    </row>
    <row r="35" spans="2:15" ht="12.75" customHeight="1" x14ac:dyDescent="0.2">
      <c r="B35" s="28">
        <f t="shared" si="5"/>
        <v>45831</v>
      </c>
      <c r="C35" s="29">
        <f t="shared" si="1"/>
        <v>45831</v>
      </c>
      <c r="D35" s="30"/>
      <c r="E35" s="31"/>
      <c r="F35" s="32"/>
      <c r="G35" s="32"/>
      <c r="H35" s="32"/>
      <c r="I35" s="33">
        <f t="shared" si="2"/>
        <v>0</v>
      </c>
      <c r="J35" s="34"/>
      <c r="K35" s="35">
        <f t="shared" si="0"/>
        <v>0</v>
      </c>
      <c r="L35" s="36">
        <f t="shared" si="3"/>
        <v>0</v>
      </c>
      <c r="M35" s="5" t="str">
        <f t="shared" si="4"/>
        <v xml:space="preserve">  </v>
      </c>
      <c r="N35" s="82"/>
      <c r="O35" s="83"/>
    </row>
    <row r="36" spans="2:15" ht="12.75" customHeight="1" x14ac:dyDescent="0.2">
      <c r="B36" s="28">
        <f t="shared" si="5"/>
        <v>45832</v>
      </c>
      <c r="C36" s="29">
        <f t="shared" si="1"/>
        <v>45832</v>
      </c>
      <c r="D36" s="30"/>
      <c r="E36" s="31"/>
      <c r="F36" s="32"/>
      <c r="G36" s="32"/>
      <c r="H36" s="32"/>
      <c r="I36" s="33">
        <f t="shared" si="2"/>
        <v>0</v>
      </c>
      <c r="J36" s="34"/>
      <c r="K36" s="35">
        <f t="shared" si="0"/>
        <v>0</v>
      </c>
      <c r="L36" s="36">
        <f t="shared" si="3"/>
        <v>0</v>
      </c>
      <c r="M36" s="5" t="str">
        <f t="shared" si="4"/>
        <v xml:space="preserve">  </v>
      </c>
      <c r="N36" s="82"/>
      <c r="O36" s="83"/>
    </row>
    <row r="37" spans="2:15" ht="12.75" customHeight="1" x14ac:dyDescent="0.2">
      <c r="B37" s="28">
        <f t="shared" si="5"/>
        <v>45833</v>
      </c>
      <c r="C37" s="29">
        <f t="shared" si="1"/>
        <v>45833</v>
      </c>
      <c r="D37" s="30"/>
      <c r="E37" s="31"/>
      <c r="F37" s="32"/>
      <c r="G37" s="32"/>
      <c r="H37" s="32"/>
      <c r="I37" s="33">
        <f t="shared" si="2"/>
        <v>0</v>
      </c>
      <c r="J37" s="34"/>
      <c r="K37" s="35">
        <f t="shared" si="0"/>
        <v>0</v>
      </c>
      <c r="L37" s="36">
        <f t="shared" si="3"/>
        <v>0</v>
      </c>
      <c r="M37" s="5" t="str">
        <f t="shared" si="4"/>
        <v xml:space="preserve">  </v>
      </c>
      <c r="N37" s="82"/>
      <c r="O37" s="83"/>
    </row>
    <row r="38" spans="2:15" ht="12.75" customHeight="1" x14ac:dyDescent="0.2">
      <c r="B38" s="28">
        <f t="shared" si="5"/>
        <v>45834</v>
      </c>
      <c r="C38" s="29">
        <f t="shared" si="1"/>
        <v>45834</v>
      </c>
      <c r="D38" s="30"/>
      <c r="E38" s="31"/>
      <c r="F38" s="32"/>
      <c r="G38" s="32"/>
      <c r="H38" s="32"/>
      <c r="I38" s="33">
        <f t="shared" si="2"/>
        <v>0</v>
      </c>
      <c r="J38" s="34"/>
      <c r="K38" s="35">
        <f t="shared" si="0"/>
        <v>0</v>
      </c>
      <c r="L38" s="36">
        <f t="shared" si="3"/>
        <v>0</v>
      </c>
      <c r="M38" s="5" t="str">
        <f t="shared" si="4"/>
        <v xml:space="preserve">  </v>
      </c>
      <c r="N38" s="82"/>
      <c r="O38" s="83"/>
    </row>
    <row r="39" spans="2:15" ht="12.75" customHeight="1" x14ac:dyDescent="0.2">
      <c r="B39" s="28">
        <f t="shared" si="5"/>
        <v>45835</v>
      </c>
      <c r="C39" s="29">
        <f t="shared" si="1"/>
        <v>45835</v>
      </c>
      <c r="D39" s="30"/>
      <c r="E39" s="31"/>
      <c r="F39" s="32"/>
      <c r="G39" s="32"/>
      <c r="H39" s="32"/>
      <c r="I39" s="33">
        <f t="shared" si="2"/>
        <v>0</v>
      </c>
      <c r="J39" s="34"/>
      <c r="K39" s="35">
        <f t="shared" si="0"/>
        <v>0</v>
      </c>
      <c r="L39" s="36">
        <f t="shared" si="3"/>
        <v>0</v>
      </c>
      <c r="M39" s="5" t="str">
        <f t="shared" si="4"/>
        <v xml:space="preserve">  </v>
      </c>
      <c r="N39" s="84"/>
      <c r="O39" s="85"/>
    </row>
    <row r="40" spans="2:15" ht="12.75" customHeight="1" x14ac:dyDescent="0.2">
      <c r="B40" s="28">
        <f t="shared" si="5"/>
        <v>45836</v>
      </c>
      <c r="C40" s="29">
        <f t="shared" si="1"/>
        <v>45836</v>
      </c>
      <c r="D40" s="30"/>
      <c r="E40" s="31"/>
      <c r="F40" s="32"/>
      <c r="G40" s="32"/>
      <c r="H40" s="32"/>
      <c r="I40" s="33">
        <f t="shared" si="2"/>
        <v>0</v>
      </c>
      <c r="J40" s="34"/>
      <c r="K40" s="35">
        <f t="shared" si="0"/>
        <v>0</v>
      </c>
      <c r="L40" s="36">
        <f t="shared" si="3"/>
        <v>0</v>
      </c>
      <c r="M40" s="5" t="str">
        <f t="shared" si="4"/>
        <v xml:space="preserve"> </v>
      </c>
      <c r="N40" s="86"/>
      <c r="O40" s="87"/>
    </row>
    <row r="41" spans="2:15" ht="12.75" customHeight="1" x14ac:dyDescent="0.2">
      <c r="B41" s="28">
        <f t="shared" si="5"/>
        <v>45837</v>
      </c>
      <c r="C41" s="29">
        <f t="shared" si="1"/>
        <v>45837</v>
      </c>
      <c r="D41" s="30"/>
      <c r="E41" s="31"/>
      <c r="F41" s="32"/>
      <c r="G41" s="32"/>
      <c r="H41" s="32"/>
      <c r="I41" s="33">
        <f t="shared" si="2"/>
        <v>0</v>
      </c>
      <c r="J41" s="34"/>
      <c r="K41" s="35">
        <f t="shared" si="0"/>
        <v>0</v>
      </c>
      <c r="L41" s="36">
        <f t="shared" si="3"/>
        <v>0</v>
      </c>
      <c r="M41" s="5" t="str">
        <f t="shared" si="4"/>
        <v xml:space="preserve"> </v>
      </c>
      <c r="N41" s="82"/>
      <c r="O41" s="83"/>
    </row>
    <row r="42" spans="2:15" ht="12.75" customHeight="1" thickBot="1" x14ac:dyDescent="0.25">
      <c r="B42" s="56">
        <f t="shared" si="5"/>
        <v>45838</v>
      </c>
      <c r="C42" s="57">
        <f t="shared" si="1"/>
        <v>45838</v>
      </c>
      <c r="D42" s="58"/>
      <c r="E42" s="59"/>
      <c r="F42" s="60"/>
      <c r="G42" s="60"/>
      <c r="H42" s="60"/>
      <c r="I42" s="61">
        <f t="shared" si="2"/>
        <v>0</v>
      </c>
      <c r="J42" s="62"/>
      <c r="K42" s="61">
        <f t="shared" si="0"/>
        <v>0</v>
      </c>
      <c r="L42" s="63">
        <f t="shared" si="3"/>
        <v>0</v>
      </c>
      <c r="M42" s="5" t="str">
        <f t="shared" si="4"/>
        <v xml:space="preserve">  </v>
      </c>
      <c r="N42" s="82"/>
      <c r="O42" s="83"/>
    </row>
    <row r="43" spans="2:15" ht="12.75" customHeight="1" x14ac:dyDescent="0.2">
      <c r="B43" s="10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84"/>
      <c r="O43" s="85"/>
    </row>
    <row r="44" spans="2:15" ht="12.75" customHeight="1" thickBot="1" x14ac:dyDescent="0.25">
      <c r="B44" s="10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88"/>
      <c r="O44" s="89"/>
    </row>
    <row r="45" spans="2:15" ht="16.5" customHeight="1" x14ac:dyDescent="0.25">
      <c r="B45" s="10"/>
      <c r="C45" s="5"/>
      <c r="D45" s="5"/>
      <c r="E45" s="5"/>
      <c r="F45" s="5"/>
      <c r="G45" s="5"/>
      <c r="H45" s="5"/>
      <c r="I45" s="5"/>
      <c r="J45" s="90" t="s">
        <v>26</v>
      </c>
      <c r="K45" s="92"/>
      <c r="L45" s="66">
        <f>SUM(L12:L43)</f>
        <v>-907.2</v>
      </c>
      <c r="M45" s="5"/>
      <c r="N45" s="84"/>
      <c r="O45" s="85"/>
    </row>
    <row r="46" spans="2:15" ht="16.5" customHeight="1" x14ac:dyDescent="0.25">
      <c r="B46" s="10"/>
      <c r="C46" s="5"/>
      <c r="D46" s="5"/>
      <c r="E46" s="5"/>
      <c r="F46" s="5"/>
      <c r="G46" s="5"/>
      <c r="H46" s="5"/>
      <c r="I46" s="5"/>
      <c r="J46" s="93" t="s">
        <v>27</v>
      </c>
      <c r="K46" s="95"/>
      <c r="L46" s="67">
        <f>COUNTIF(M13:M42,"??")*$G$6/5</f>
        <v>176.4</v>
      </c>
      <c r="M46" s="5"/>
      <c r="N46" s="82"/>
      <c r="O46" s="83"/>
    </row>
    <row r="47" spans="2:15" ht="16.5" customHeight="1" thickBot="1" x14ac:dyDescent="0.3">
      <c r="B47" s="68"/>
      <c r="C47" s="69"/>
      <c r="D47" s="69"/>
      <c r="E47" s="69"/>
      <c r="F47" s="69"/>
      <c r="G47" s="69"/>
      <c r="H47" s="69"/>
      <c r="I47" s="69"/>
      <c r="J47" s="96" t="s">
        <v>28</v>
      </c>
      <c r="K47" s="98"/>
      <c r="L47" s="70">
        <f>L45-L46</f>
        <v>-1083.6000000000001</v>
      </c>
      <c r="M47" s="69"/>
      <c r="N47" s="151"/>
      <c r="O47" s="152"/>
    </row>
    <row r="49" spans="2:15" ht="40.5" customHeight="1" thickBot="1" x14ac:dyDescent="0.25">
      <c r="B49" s="148" t="s">
        <v>49</v>
      </c>
      <c r="C49" s="149"/>
      <c r="D49" s="149"/>
      <c r="E49" s="150"/>
      <c r="F49" s="145"/>
      <c r="G49" s="146"/>
      <c r="H49" s="146"/>
      <c r="I49" s="147"/>
      <c r="K49" s="142" t="s">
        <v>50</v>
      </c>
      <c r="L49" s="143"/>
      <c r="M49" s="143"/>
      <c r="N49" s="144"/>
      <c r="O49" s="144"/>
    </row>
  </sheetData>
  <mergeCells count="60">
    <mergeCell ref="B49:E49"/>
    <mergeCell ref="F49:I49"/>
    <mergeCell ref="K49:M49"/>
    <mergeCell ref="N49:O49"/>
    <mergeCell ref="J46:K46"/>
    <mergeCell ref="N46:O46"/>
    <mergeCell ref="J47:K47"/>
    <mergeCell ref="N47:O47"/>
    <mergeCell ref="N42:O42"/>
    <mergeCell ref="N43:O43"/>
    <mergeCell ref="N44:O44"/>
    <mergeCell ref="J45:K45"/>
    <mergeCell ref="N45:O45"/>
    <mergeCell ref="N37:O37"/>
    <mergeCell ref="N38:O38"/>
    <mergeCell ref="N39:O39"/>
    <mergeCell ref="N40:O40"/>
    <mergeCell ref="N41:O41"/>
    <mergeCell ref="N32:O32"/>
    <mergeCell ref="N33:O33"/>
    <mergeCell ref="N34:O34"/>
    <mergeCell ref="N35:O35"/>
    <mergeCell ref="N36:O36"/>
    <mergeCell ref="N27:O27"/>
    <mergeCell ref="N28:O28"/>
    <mergeCell ref="N29:O29"/>
    <mergeCell ref="N30:O30"/>
    <mergeCell ref="N31:O31"/>
    <mergeCell ref="N21:O22"/>
    <mergeCell ref="N23:O23"/>
    <mergeCell ref="N24:O24"/>
    <mergeCell ref="N25:O25"/>
    <mergeCell ref="N26:O26"/>
    <mergeCell ref="J10:J11"/>
    <mergeCell ref="K10:K11"/>
    <mergeCell ref="L10:L11"/>
    <mergeCell ref="N10:N11"/>
    <mergeCell ref="O10:O11"/>
    <mergeCell ref="B2:O2"/>
    <mergeCell ref="B4:F4"/>
    <mergeCell ref="G4:I4"/>
    <mergeCell ref="B5:F5"/>
    <mergeCell ref="G5:I5"/>
    <mergeCell ref="J4:K4"/>
    <mergeCell ref="L4:N4"/>
    <mergeCell ref="J5:K5"/>
    <mergeCell ref="L5:N5"/>
    <mergeCell ref="B12:D12"/>
    <mergeCell ref="B6:F6"/>
    <mergeCell ref="G6:I6"/>
    <mergeCell ref="B7:F7"/>
    <mergeCell ref="G7:I7"/>
    <mergeCell ref="B8:F8"/>
    <mergeCell ref="G8:I8"/>
    <mergeCell ref="B10:D11"/>
    <mergeCell ref="E10:E11"/>
    <mergeCell ref="F10:F11"/>
    <mergeCell ref="G10:G11"/>
    <mergeCell ref="H10:H11"/>
    <mergeCell ref="I10:I11"/>
  </mergeCells>
  <conditionalFormatting sqref="E13:H42 J13:J42">
    <cfRule type="expression" dxfId="13" priority="2" stopIfTrue="1">
      <formula>($M13=" ")</formula>
    </cfRule>
  </conditionalFormatting>
  <conditionalFormatting sqref="L47">
    <cfRule type="expression" dxfId="12" priority="1" stopIfTrue="1">
      <formula>($L$47&lt;0)</formula>
    </cfRule>
  </conditionalFormatting>
  <dataValidations count="1">
    <dataValidation type="list" allowBlank="1" showInputMessage="1" showErrorMessage="1" sqref="J13:J42" xr:uid="{A767C3D8-DD27-45DD-849E-E725BBC65485}">
      <formula1>$N$13:$N$19</formula1>
    </dataValidation>
  </dataValidations>
  <pageMargins left="0.70866141732283472" right="0.70866141732283472" top="0.78740157480314965" bottom="0.78740157480314965" header="0.31496062992125984" footer="0.31496062992125984"/>
  <pageSetup paperSize="9" scale="69" orientation="landscape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8F64F5-0ED6-42CD-9338-E3EF26A5E706}">
  <sheetPr>
    <pageSetUpPr fitToPage="1"/>
  </sheetPr>
  <dimension ref="B1:Q49"/>
  <sheetViews>
    <sheetView zoomScale="85" zoomScaleNormal="85" workbookViewId="0">
      <selection sqref="A1:XFD1048576"/>
    </sheetView>
  </sheetViews>
  <sheetFormatPr baseColWidth="10" defaultColWidth="10.85546875" defaultRowHeight="12.75" x14ac:dyDescent="0.2"/>
  <cols>
    <col min="1" max="1" width="3.42578125" style="1" customWidth="1"/>
    <col min="2" max="2" width="3.7109375" style="1" customWidth="1"/>
    <col min="3" max="3" width="6.28515625" style="1" customWidth="1"/>
    <col min="4" max="4" width="2.28515625" style="1" customWidth="1"/>
    <col min="5" max="12" width="12" style="1" customWidth="1"/>
    <col min="13" max="13" width="3" style="1" customWidth="1"/>
    <col min="14" max="14" width="48.140625" style="1" customWidth="1"/>
    <col min="15" max="15" width="27.85546875" style="1" customWidth="1"/>
    <col min="16" max="16384" width="10.85546875" style="1"/>
  </cols>
  <sheetData>
    <row r="1" spans="2:15" ht="13.5" thickBot="1" x14ac:dyDescent="0.25"/>
    <row r="2" spans="2:15" ht="27" thickBot="1" x14ac:dyDescent="0.45">
      <c r="B2" s="113" t="s">
        <v>0</v>
      </c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5"/>
    </row>
    <row r="3" spans="2:15" ht="16.5" thickBot="1" x14ac:dyDescent="0.3">
      <c r="B3" s="2"/>
      <c r="C3" s="3"/>
      <c r="D3" s="3"/>
      <c r="E3" s="3"/>
      <c r="F3" s="4"/>
      <c r="G3" s="4"/>
      <c r="H3" s="4"/>
      <c r="I3" s="5"/>
      <c r="J3" s="5"/>
      <c r="K3" s="5"/>
      <c r="L3" s="5"/>
      <c r="M3" s="5"/>
      <c r="N3" s="5"/>
      <c r="O3" s="8"/>
    </row>
    <row r="4" spans="2:15" ht="15.75" x14ac:dyDescent="0.25">
      <c r="B4" s="90" t="s">
        <v>5</v>
      </c>
      <c r="C4" s="91"/>
      <c r="D4" s="91"/>
      <c r="E4" s="91"/>
      <c r="F4" s="92"/>
      <c r="G4" s="109" t="str">
        <f>Januar!$G$4</f>
        <v>Name Betrieb</v>
      </c>
      <c r="H4" s="104"/>
      <c r="I4" s="105"/>
      <c r="J4" s="90" t="s">
        <v>52</v>
      </c>
      <c r="K4" s="92"/>
      <c r="L4" s="104" t="str">
        <f>Januar!$L$4</f>
        <v>Strasse</v>
      </c>
      <c r="M4" s="104"/>
      <c r="N4" s="105"/>
      <c r="O4" s="8"/>
    </row>
    <row r="5" spans="2:15" ht="16.5" thickBot="1" x14ac:dyDescent="0.3">
      <c r="B5" s="93" t="s">
        <v>1</v>
      </c>
      <c r="C5" s="94"/>
      <c r="D5" s="94"/>
      <c r="E5" s="94"/>
      <c r="F5" s="95"/>
      <c r="G5" s="101" t="str">
        <f>Januar!$G$5</f>
        <v>Vorname Nachname</v>
      </c>
      <c r="H5" s="102"/>
      <c r="I5" s="103"/>
      <c r="J5" s="99" t="s">
        <v>53</v>
      </c>
      <c r="K5" s="100"/>
      <c r="L5" s="106" t="str">
        <f>Januar!$L$5</f>
        <v>Postleitzahl, Ort</v>
      </c>
      <c r="M5" s="107"/>
      <c r="N5" s="108"/>
      <c r="O5" s="8"/>
    </row>
    <row r="6" spans="2:15" ht="15.75" x14ac:dyDescent="0.25">
      <c r="B6" s="93" t="s">
        <v>25</v>
      </c>
      <c r="C6" s="94"/>
      <c r="D6" s="94"/>
      <c r="E6" s="94"/>
      <c r="F6" s="95"/>
      <c r="G6" s="101">
        <f>Januar!$G$6</f>
        <v>42</v>
      </c>
      <c r="H6" s="102"/>
      <c r="I6" s="103"/>
      <c r="J6" s="5"/>
      <c r="K6" s="5"/>
      <c r="L6" s="5"/>
      <c r="M6" s="9"/>
      <c r="N6" s="9"/>
      <c r="O6" s="8"/>
    </row>
    <row r="7" spans="2:15" ht="15.75" x14ac:dyDescent="0.25">
      <c r="B7" s="93" t="s">
        <v>3</v>
      </c>
      <c r="C7" s="94"/>
      <c r="D7" s="94"/>
      <c r="E7" s="94"/>
      <c r="F7" s="95"/>
      <c r="G7" s="101">
        <f>Januar!$G$7</f>
        <v>2025</v>
      </c>
      <c r="H7" s="102"/>
      <c r="I7" s="103"/>
      <c r="J7" s="5"/>
      <c r="K7" s="5"/>
      <c r="L7" s="5"/>
      <c r="M7" s="5"/>
      <c r="N7" s="5"/>
      <c r="O7" s="8"/>
    </row>
    <row r="8" spans="2:15" ht="16.5" thickBot="1" x14ac:dyDescent="0.3">
      <c r="B8" s="96" t="s">
        <v>4</v>
      </c>
      <c r="C8" s="97"/>
      <c r="D8" s="97"/>
      <c r="E8" s="97"/>
      <c r="F8" s="98"/>
      <c r="G8" s="139">
        <f>DATE(G7,7,1)</f>
        <v>45839</v>
      </c>
      <c r="H8" s="140"/>
      <c r="I8" s="141"/>
      <c r="J8" s="5"/>
      <c r="K8" s="5"/>
      <c r="L8" s="5"/>
      <c r="M8" s="5"/>
      <c r="N8" s="5"/>
      <c r="O8" s="8"/>
    </row>
    <row r="9" spans="2:15" ht="13.5" thickBot="1" x14ac:dyDescent="0.25">
      <c r="B9" s="10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8"/>
    </row>
    <row r="10" spans="2:15" ht="49.5" customHeight="1" x14ac:dyDescent="0.2">
      <c r="B10" s="120" t="s">
        <v>6</v>
      </c>
      <c r="C10" s="121"/>
      <c r="D10" s="122"/>
      <c r="E10" s="137" t="s">
        <v>14</v>
      </c>
      <c r="F10" s="133" t="s">
        <v>15</v>
      </c>
      <c r="G10" s="133" t="s">
        <v>7</v>
      </c>
      <c r="H10" s="133" t="s">
        <v>8</v>
      </c>
      <c r="I10" s="133" t="s">
        <v>9</v>
      </c>
      <c r="J10" s="133" t="s">
        <v>16</v>
      </c>
      <c r="K10" s="133" t="s">
        <v>17</v>
      </c>
      <c r="L10" s="135" t="s">
        <v>18</v>
      </c>
      <c r="M10" s="5"/>
      <c r="N10" s="116" t="s">
        <v>10</v>
      </c>
      <c r="O10" s="118" t="s">
        <v>11</v>
      </c>
    </row>
    <row r="11" spans="2:15" s="11" customFormat="1" ht="16.5" customHeight="1" thickBot="1" x14ac:dyDescent="0.25">
      <c r="B11" s="123"/>
      <c r="C11" s="124"/>
      <c r="D11" s="125"/>
      <c r="E11" s="138"/>
      <c r="F11" s="134"/>
      <c r="G11" s="134"/>
      <c r="H11" s="134"/>
      <c r="I11" s="134"/>
      <c r="J11" s="134"/>
      <c r="K11" s="134"/>
      <c r="L11" s="136"/>
      <c r="M11" s="12"/>
      <c r="N11" s="117"/>
      <c r="O11" s="119"/>
    </row>
    <row r="12" spans="2:15" s="11" customFormat="1" ht="27" customHeight="1" thickBot="1" x14ac:dyDescent="0.3">
      <c r="B12" s="130" t="s">
        <v>51</v>
      </c>
      <c r="C12" s="131"/>
      <c r="D12" s="132"/>
      <c r="E12" s="13"/>
      <c r="F12" s="14"/>
      <c r="G12" s="14"/>
      <c r="H12" s="14"/>
      <c r="I12" s="14"/>
      <c r="J12" s="14"/>
      <c r="K12" s="14"/>
      <c r="L12" s="15">
        <f>Juni!L47</f>
        <v>-1083.6000000000001</v>
      </c>
      <c r="M12" s="12"/>
      <c r="N12" s="16"/>
      <c r="O12" s="17"/>
    </row>
    <row r="13" spans="2:15" x14ac:dyDescent="0.2">
      <c r="B13" s="18">
        <f>G8</f>
        <v>45839</v>
      </c>
      <c r="C13" s="19">
        <f>B13</f>
        <v>45839</v>
      </c>
      <c r="D13" s="20"/>
      <c r="E13" s="21"/>
      <c r="F13" s="22"/>
      <c r="G13" s="22"/>
      <c r="H13" s="22"/>
      <c r="I13" s="23">
        <f>ROUND(20*24*(F13-E13-(H13-G13)),0)/20</f>
        <v>0</v>
      </c>
      <c r="J13" s="24"/>
      <c r="K13" s="23">
        <f>IF(OR(J13=$N$13,J13=$N$14,),ROUND(20*$G$6/5,1)/20,0)</f>
        <v>0</v>
      </c>
      <c r="L13" s="25">
        <f>I13+K13</f>
        <v>0</v>
      </c>
      <c r="M13" s="5" t="str">
        <f>IF(OR(AND(OR(WEEKDAY($B13,2)=6,WEEKDAY($B13,2)=7),$D13=""),AND(WEEKDAY($B13,2)&lt;&gt;6,WEEKDAY($B13,2)&lt;&gt;7,$D13&lt;&gt;""))," ","  ")</f>
        <v xml:space="preserve">  </v>
      </c>
      <c r="N13" s="26" t="s">
        <v>19</v>
      </c>
      <c r="O13" s="27" t="s">
        <v>12</v>
      </c>
    </row>
    <row r="14" spans="2:15" x14ac:dyDescent="0.2">
      <c r="B14" s="28">
        <f>B13+1</f>
        <v>45840</v>
      </c>
      <c r="C14" s="29">
        <f t="shared" ref="C14:C43" si="0">B14</f>
        <v>45840</v>
      </c>
      <c r="D14" s="30"/>
      <c r="E14" s="31"/>
      <c r="F14" s="32"/>
      <c r="G14" s="32"/>
      <c r="H14" s="32"/>
      <c r="I14" s="33">
        <f t="shared" ref="I14:I43" si="1">ROUND(20*24*(F14-E14-(H14-G14)),0)/20</f>
        <v>0</v>
      </c>
      <c r="J14" s="34"/>
      <c r="K14" s="35">
        <f t="shared" ref="K14:K43" si="2">IF(OR(J14=$N$13,J14=$N$14),ROUND(20*$G$6/5,1)/20,0)</f>
        <v>0</v>
      </c>
      <c r="L14" s="36">
        <f t="shared" ref="L14:L43" si="3">I14+K14</f>
        <v>0</v>
      </c>
      <c r="M14" s="5" t="str">
        <f t="shared" ref="M14:M43" si="4">IF(OR(AND(OR(WEEKDAY($B14,2)=6,WEEKDAY($B14,2)=7),$D14=""),AND(WEEKDAY($B14,2)&lt;&gt;6,WEEKDAY($B14,2)&lt;&gt;7,$D14&lt;&gt;""))," ","  ")</f>
        <v xml:space="preserve">  </v>
      </c>
      <c r="N14" s="37" t="s">
        <v>20</v>
      </c>
      <c r="O14" s="38" t="s">
        <v>12</v>
      </c>
    </row>
    <row r="15" spans="2:15" x14ac:dyDescent="0.2">
      <c r="B15" s="28">
        <f t="shared" ref="B15:B42" si="5">B14+1</f>
        <v>45841</v>
      </c>
      <c r="C15" s="29">
        <f t="shared" si="0"/>
        <v>45841</v>
      </c>
      <c r="D15" s="30"/>
      <c r="E15" s="31"/>
      <c r="F15" s="32"/>
      <c r="G15" s="32"/>
      <c r="H15" s="32"/>
      <c r="I15" s="33">
        <f t="shared" si="1"/>
        <v>0</v>
      </c>
      <c r="J15" s="34"/>
      <c r="K15" s="35">
        <f t="shared" si="2"/>
        <v>0</v>
      </c>
      <c r="L15" s="36">
        <f t="shared" si="3"/>
        <v>0</v>
      </c>
      <c r="M15" s="5" t="str">
        <f t="shared" si="4"/>
        <v xml:space="preserve">  </v>
      </c>
      <c r="N15" s="37" t="s">
        <v>21</v>
      </c>
      <c r="O15" s="38" t="s">
        <v>13</v>
      </c>
    </row>
    <row r="16" spans="2:15" x14ac:dyDescent="0.2">
      <c r="B16" s="28">
        <f t="shared" si="5"/>
        <v>45842</v>
      </c>
      <c r="C16" s="29">
        <f t="shared" si="0"/>
        <v>45842</v>
      </c>
      <c r="D16" s="30"/>
      <c r="E16" s="31"/>
      <c r="F16" s="32"/>
      <c r="G16" s="32"/>
      <c r="H16" s="32"/>
      <c r="I16" s="33">
        <f t="shared" si="1"/>
        <v>0</v>
      </c>
      <c r="J16" s="34"/>
      <c r="K16" s="35">
        <f t="shared" si="2"/>
        <v>0</v>
      </c>
      <c r="L16" s="36">
        <f t="shared" si="3"/>
        <v>0</v>
      </c>
      <c r="M16" s="5" t="str">
        <f t="shared" si="4"/>
        <v xml:space="preserve">  </v>
      </c>
      <c r="N16" s="37" t="s">
        <v>22</v>
      </c>
      <c r="O16" s="38" t="s">
        <v>13</v>
      </c>
    </row>
    <row r="17" spans="2:17" x14ac:dyDescent="0.2">
      <c r="B17" s="28">
        <f t="shared" si="5"/>
        <v>45843</v>
      </c>
      <c r="C17" s="29">
        <f t="shared" si="0"/>
        <v>45843</v>
      </c>
      <c r="D17" s="30"/>
      <c r="E17" s="31"/>
      <c r="F17" s="32"/>
      <c r="G17" s="32"/>
      <c r="H17" s="32"/>
      <c r="I17" s="33">
        <f t="shared" si="1"/>
        <v>0</v>
      </c>
      <c r="J17" s="34"/>
      <c r="K17" s="35">
        <f t="shared" si="2"/>
        <v>0</v>
      </c>
      <c r="L17" s="36">
        <f t="shared" si="3"/>
        <v>0</v>
      </c>
      <c r="M17" s="5" t="str">
        <f t="shared" si="4"/>
        <v xml:space="preserve"> </v>
      </c>
      <c r="N17" s="37" t="s">
        <v>23</v>
      </c>
      <c r="O17" s="38" t="s">
        <v>13</v>
      </c>
    </row>
    <row r="18" spans="2:17" x14ac:dyDescent="0.2">
      <c r="B18" s="28">
        <f t="shared" si="5"/>
        <v>45844</v>
      </c>
      <c r="C18" s="29">
        <f t="shared" si="0"/>
        <v>45844</v>
      </c>
      <c r="D18" s="30"/>
      <c r="E18" s="31"/>
      <c r="F18" s="32"/>
      <c r="G18" s="32"/>
      <c r="H18" s="32"/>
      <c r="I18" s="33">
        <f t="shared" si="1"/>
        <v>0</v>
      </c>
      <c r="J18" s="34"/>
      <c r="K18" s="35">
        <f t="shared" si="2"/>
        <v>0</v>
      </c>
      <c r="L18" s="36">
        <f t="shared" si="3"/>
        <v>0</v>
      </c>
      <c r="M18" s="5" t="str">
        <f t="shared" si="4"/>
        <v xml:space="preserve"> </v>
      </c>
      <c r="N18" s="37" t="s">
        <v>24</v>
      </c>
      <c r="O18" s="38" t="s">
        <v>13</v>
      </c>
    </row>
    <row r="19" spans="2:17" ht="12.75" customHeight="1" thickBot="1" x14ac:dyDescent="0.25">
      <c r="B19" s="28">
        <f t="shared" si="5"/>
        <v>45845</v>
      </c>
      <c r="C19" s="29">
        <f t="shared" si="0"/>
        <v>45845</v>
      </c>
      <c r="D19" s="30"/>
      <c r="E19" s="31"/>
      <c r="F19" s="32"/>
      <c r="G19" s="32"/>
      <c r="H19" s="32"/>
      <c r="I19" s="33">
        <f t="shared" si="1"/>
        <v>0</v>
      </c>
      <c r="J19" s="34"/>
      <c r="K19" s="35">
        <f t="shared" si="2"/>
        <v>0</v>
      </c>
      <c r="L19" s="36">
        <f t="shared" si="3"/>
        <v>0</v>
      </c>
      <c r="M19" s="5" t="str">
        <f t="shared" si="4"/>
        <v xml:space="preserve">  </v>
      </c>
      <c r="N19" s="39" t="s">
        <v>48</v>
      </c>
      <c r="O19" s="40" t="s">
        <v>13</v>
      </c>
    </row>
    <row r="20" spans="2:17" ht="12.75" customHeight="1" thickBot="1" x14ac:dyDescent="0.25">
      <c r="B20" s="28">
        <f t="shared" si="5"/>
        <v>45846</v>
      </c>
      <c r="C20" s="29">
        <f t="shared" si="0"/>
        <v>45846</v>
      </c>
      <c r="D20" s="30"/>
      <c r="E20" s="31"/>
      <c r="F20" s="32"/>
      <c r="G20" s="32"/>
      <c r="H20" s="32"/>
      <c r="I20" s="33">
        <f t="shared" si="1"/>
        <v>0</v>
      </c>
      <c r="J20" s="34"/>
      <c r="K20" s="35">
        <f t="shared" si="2"/>
        <v>0</v>
      </c>
      <c r="L20" s="36">
        <f t="shared" si="3"/>
        <v>0</v>
      </c>
      <c r="M20" s="5" t="str">
        <f t="shared" si="4"/>
        <v xml:space="preserve">  </v>
      </c>
      <c r="N20" s="5"/>
      <c r="O20" s="8"/>
    </row>
    <row r="21" spans="2:17" ht="12.75" customHeight="1" x14ac:dyDescent="0.2">
      <c r="B21" s="28">
        <f t="shared" si="5"/>
        <v>45847</v>
      </c>
      <c r="C21" s="29">
        <f t="shared" si="0"/>
        <v>45847</v>
      </c>
      <c r="D21" s="30"/>
      <c r="E21" s="31"/>
      <c r="F21" s="32"/>
      <c r="G21" s="32"/>
      <c r="H21" s="32"/>
      <c r="I21" s="33">
        <f t="shared" si="1"/>
        <v>0</v>
      </c>
      <c r="J21" s="34"/>
      <c r="K21" s="35">
        <f t="shared" si="2"/>
        <v>0</v>
      </c>
      <c r="L21" s="36">
        <f t="shared" si="3"/>
        <v>0</v>
      </c>
      <c r="M21" s="5" t="str">
        <f t="shared" si="4"/>
        <v xml:space="preserve">  </v>
      </c>
      <c r="N21" s="126" t="s">
        <v>46</v>
      </c>
      <c r="O21" s="127"/>
    </row>
    <row r="22" spans="2:17" s="49" customFormat="1" ht="12.75" customHeight="1" thickBot="1" x14ac:dyDescent="0.25">
      <c r="B22" s="41">
        <f t="shared" si="5"/>
        <v>45848</v>
      </c>
      <c r="C22" s="42">
        <f t="shared" si="0"/>
        <v>45848</v>
      </c>
      <c r="D22" s="43"/>
      <c r="E22" s="44"/>
      <c r="F22" s="45"/>
      <c r="G22" s="45"/>
      <c r="H22" s="45"/>
      <c r="I22" s="72">
        <f t="shared" si="1"/>
        <v>0</v>
      </c>
      <c r="J22" s="46"/>
      <c r="K22" s="35">
        <f t="shared" si="2"/>
        <v>0</v>
      </c>
      <c r="L22" s="47">
        <f t="shared" si="3"/>
        <v>0</v>
      </c>
      <c r="M22" s="5" t="str">
        <f t="shared" si="4"/>
        <v xml:space="preserve">  </v>
      </c>
      <c r="N22" s="128"/>
      <c r="O22" s="129"/>
      <c r="P22" s="48"/>
      <c r="Q22" s="48"/>
    </row>
    <row r="23" spans="2:17" ht="12.75" customHeight="1" x14ac:dyDescent="0.2">
      <c r="B23" s="28">
        <f t="shared" si="5"/>
        <v>45849</v>
      </c>
      <c r="C23" s="29">
        <f t="shared" si="0"/>
        <v>45849</v>
      </c>
      <c r="D23" s="30"/>
      <c r="E23" s="31"/>
      <c r="F23" s="32"/>
      <c r="G23" s="32"/>
      <c r="H23" s="32"/>
      <c r="I23" s="33">
        <f t="shared" si="1"/>
        <v>0</v>
      </c>
      <c r="J23" s="34"/>
      <c r="K23" s="35">
        <f t="shared" si="2"/>
        <v>0</v>
      </c>
      <c r="L23" s="36">
        <f t="shared" si="3"/>
        <v>0</v>
      </c>
      <c r="M23" s="5" t="str">
        <f t="shared" si="4"/>
        <v xml:space="preserve">  </v>
      </c>
      <c r="N23" s="84"/>
      <c r="O23" s="85"/>
    </row>
    <row r="24" spans="2:17" ht="12.75" customHeight="1" x14ac:dyDescent="0.2">
      <c r="B24" s="28">
        <f t="shared" si="5"/>
        <v>45850</v>
      </c>
      <c r="C24" s="29">
        <f t="shared" si="0"/>
        <v>45850</v>
      </c>
      <c r="D24" s="30"/>
      <c r="E24" s="31"/>
      <c r="F24" s="32"/>
      <c r="G24" s="32"/>
      <c r="H24" s="32"/>
      <c r="I24" s="33">
        <f t="shared" si="1"/>
        <v>0</v>
      </c>
      <c r="J24" s="34"/>
      <c r="K24" s="35">
        <f t="shared" si="2"/>
        <v>0</v>
      </c>
      <c r="L24" s="36">
        <f t="shared" si="3"/>
        <v>0</v>
      </c>
      <c r="M24" s="5" t="str">
        <f t="shared" si="4"/>
        <v xml:space="preserve"> </v>
      </c>
      <c r="N24" s="82" t="s">
        <v>43</v>
      </c>
      <c r="O24" s="87"/>
    </row>
    <row r="25" spans="2:17" ht="12.75" customHeight="1" x14ac:dyDescent="0.2">
      <c r="B25" s="28">
        <f t="shared" si="5"/>
        <v>45851</v>
      </c>
      <c r="C25" s="29">
        <f t="shared" si="0"/>
        <v>45851</v>
      </c>
      <c r="D25" s="30"/>
      <c r="E25" s="31"/>
      <c r="F25" s="32"/>
      <c r="G25" s="32"/>
      <c r="H25" s="32"/>
      <c r="I25" s="33">
        <f t="shared" si="1"/>
        <v>0</v>
      </c>
      <c r="J25" s="34"/>
      <c r="K25" s="35">
        <f t="shared" si="2"/>
        <v>0</v>
      </c>
      <c r="L25" s="36">
        <f t="shared" si="3"/>
        <v>0</v>
      </c>
      <c r="M25" s="5" t="str">
        <f t="shared" si="4"/>
        <v xml:space="preserve"> </v>
      </c>
      <c r="N25" s="82" t="s">
        <v>44</v>
      </c>
      <c r="O25" s="83"/>
    </row>
    <row r="26" spans="2:17" ht="12.75" customHeight="1" x14ac:dyDescent="0.2">
      <c r="B26" s="28">
        <f t="shared" si="5"/>
        <v>45852</v>
      </c>
      <c r="C26" s="29">
        <f t="shared" si="0"/>
        <v>45852</v>
      </c>
      <c r="D26" s="30"/>
      <c r="E26" s="31"/>
      <c r="F26" s="32"/>
      <c r="G26" s="32"/>
      <c r="H26" s="32"/>
      <c r="I26" s="33">
        <f t="shared" si="1"/>
        <v>0</v>
      </c>
      <c r="J26" s="34"/>
      <c r="K26" s="35">
        <f t="shared" si="2"/>
        <v>0</v>
      </c>
      <c r="L26" s="36">
        <f t="shared" si="3"/>
        <v>0</v>
      </c>
      <c r="M26" s="5" t="str">
        <f t="shared" si="4"/>
        <v xml:space="preserve">  </v>
      </c>
      <c r="N26" s="82"/>
      <c r="O26" s="83"/>
    </row>
    <row r="27" spans="2:17" ht="12.75" customHeight="1" x14ac:dyDescent="0.2">
      <c r="B27" s="28">
        <f t="shared" si="5"/>
        <v>45853</v>
      </c>
      <c r="C27" s="29">
        <f t="shared" si="0"/>
        <v>45853</v>
      </c>
      <c r="D27" s="30"/>
      <c r="E27" s="31"/>
      <c r="F27" s="32"/>
      <c r="G27" s="32"/>
      <c r="H27" s="32"/>
      <c r="I27" s="33">
        <f t="shared" si="1"/>
        <v>0</v>
      </c>
      <c r="J27" s="34"/>
      <c r="K27" s="35">
        <f t="shared" si="2"/>
        <v>0</v>
      </c>
      <c r="L27" s="36">
        <f t="shared" si="3"/>
        <v>0</v>
      </c>
      <c r="M27" s="5" t="str">
        <f t="shared" si="4"/>
        <v xml:space="preserve">  </v>
      </c>
      <c r="N27" s="82" t="s">
        <v>45</v>
      </c>
      <c r="O27" s="83"/>
    </row>
    <row r="28" spans="2:17" ht="12.75" customHeight="1" x14ac:dyDescent="0.2">
      <c r="B28" s="28">
        <f t="shared" si="5"/>
        <v>45854</v>
      </c>
      <c r="C28" s="29">
        <f t="shared" si="0"/>
        <v>45854</v>
      </c>
      <c r="D28" s="30"/>
      <c r="E28" s="31"/>
      <c r="F28" s="32"/>
      <c r="G28" s="32"/>
      <c r="H28" s="32"/>
      <c r="I28" s="33">
        <f t="shared" si="1"/>
        <v>0</v>
      </c>
      <c r="J28" s="34"/>
      <c r="K28" s="35">
        <f t="shared" si="2"/>
        <v>0</v>
      </c>
      <c r="L28" s="36">
        <f t="shared" si="3"/>
        <v>0</v>
      </c>
      <c r="M28" s="5" t="str">
        <f t="shared" si="4"/>
        <v xml:space="preserve">  </v>
      </c>
      <c r="N28" s="82"/>
      <c r="O28" s="83"/>
    </row>
    <row r="29" spans="2:17" ht="12.75" customHeight="1" x14ac:dyDescent="0.2">
      <c r="B29" s="28">
        <f t="shared" si="5"/>
        <v>45855</v>
      </c>
      <c r="C29" s="29">
        <f t="shared" si="0"/>
        <v>45855</v>
      </c>
      <c r="D29" s="30"/>
      <c r="E29" s="31"/>
      <c r="F29" s="32"/>
      <c r="G29" s="32"/>
      <c r="H29" s="32"/>
      <c r="I29" s="33">
        <f t="shared" si="1"/>
        <v>0</v>
      </c>
      <c r="J29" s="34"/>
      <c r="K29" s="35">
        <f t="shared" si="2"/>
        <v>0</v>
      </c>
      <c r="L29" s="36">
        <f t="shared" si="3"/>
        <v>0</v>
      </c>
      <c r="M29" s="5" t="str">
        <f t="shared" si="4"/>
        <v xml:space="preserve">  </v>
      </c>
      <c r="N29" s="84"/>
      <c r="O29" s="85"/>
    </row>
    <row r="30" spans="2:17" ht="12.75" customHeight="1" x14ac:dyDescent="0.2">
      <c r="B30" s="28">
        <f t="shared" si="5"/>
        <v>45856</v>
      </c>
      <c r="C30" s="29">
        <f t="shared" si="0"/>
        <v>45856</v>
      </c>
      <c r="D30" s="30"/>
      <c r="E30" s="31"/>
      <c r="F30" s="32"/>
      <c r="G30" s="32"/>
      <c r="H30" s="32"/>
      <c r="I30" s="33">
        <f t="shared" si="1"/>
        <v>0</v>
      </c>
      <c r="J30" s="34"/>
      <c r="K30" s="35">
        <f t="shared" si="2"/>
        <v>0</v>
      </c>
      <c r="L30" s="36">
        <f t="shared" si="3"/>
        <v>0</v>
      </c>
      <c r="M30" s="5" t="str">
        <f t="shared" si="4"/>
        <v xml:space="preserve">  </v>
      </c>
      <c r="N30" s="86"/>
      <c r="O30" s="87"/>
    </row>
    <row r="31" spans="2:17" ht="12.75" customHeight="1" x14ac:dyDescent="0.2">
      <c r="B31" s="28">
        <f t="shared" si="5"/>
        <v>45857</v>
      </c>
      <c r="C31" s="29">
        <f t="shared" si="0"/>
        <v>45857</v>
      </c>
      <c r="D31" s="30"/>
      <c r="E31" s="31"/>
      <c r="F31" s="32"/>
      <c r="G31" s="32"/>
      <c r="H31" s="32"/>
      <c r="I31" s="33">
        <f t="shared" si="1"/>
        <v>0</v>
      </c>
      <c r="J31" s="34"/>
      <c r="K31" s="35">
        <f t="shared" si="2"/>
        <v>0</v>
      </c>
      <c r="L31" s="36">
        <f t="shared" si="3"/>
        <v>0</v>
      </c>
      <c r="M31" s="5" t="str">
        <f t="shared" si="4"/>
        <v xml:space="preserve"> </v>
      </c>
      <c r="N31" s="82"/>
      <c r="O31" s="83"/>
    </row>
    <row r="32" spans="2:17" ht="12.75" customHeight="1" x14ac:dyDescent="0.2">
      <c r="B32" s="28">
        <f t="shared" si="5"/>
        <v>45858</v>
      </c>
      <c r="C32" s="29">
        <f t="shared" si="0"/>
        <v>45858</v>
      </c>
      <c r="D32" s="30"/>
      <c r="E32" s="31"/>
      <c r="F32" s="32"/>
      <c r="G32" s="32"/>
      <c r="H32" s="32"/>
      <c r="I32" s="33">
        <f t="shared" si="1"/>
        <v>0</v>
      </c>
      <c r="J32" s="34"/>
      <c r="K32" s="35">
        <f t="shared" si="2"/>
        <v>0</v>
      </c>
      <c r="L32" s="36">
        <f t="shared" si="3"/>
        <v>0</v>
      </c>
      <c r="M32" s="5" t="str">
        <f t="shared" si="4"/>
        <v xml:space="preserve"> </v>
      </c>
      <c r="N32" s="82"/>
      <c r="O32" s="83"/>
    </row>
    <row r="33" spans="2:15" ht="12.75" customHeight="1" x14ac:dyDescent="0.2">
      <c r="B33" s="28">
        <f t="shared" si="5"/>
        <v>45859</v>
      </c>
      <c r="C33" s="29">
        <f t="shared" si="0"/>
        <v>45859</v>
      </c>
      <c r="D33" s="30"/>
      <c r="E33" s="31"/>
      <c r="F33" s="32"/>
      <c r="G33" s="32"/>
      <c r="H33" s="32"/>
      <c r="I33" s="33">
        <f t="shared" si="1"/>
        <v>0</v>
      </c>
      <c r="J33" s="34"/>
      <c r="K33" s="35">
        <f t="shared" si="2"/>
        <v>0</v>
      </c>
      <c r="L33" s="36">
        <f t="shared" si="3"/>
        <v>0</v>
      </c>
      <c r="M33" s="5" t="str">
        <f t="shared" si="4"/>
        <v xml:space="preserve">  </v>
      </c>
      <c r="N33" s="82"/>
      <c r="O33" s="83"/>
    </row>
    <row r="34" spans="2:15" ht="12.75" customHeight="1" x14ac:dyDescent="0.2">
      <c r="B34" s="28">
        <f t="shared" si="5"/>
        <v>45860</v>
      </c>
      <c r="C34" s="29">
        <f t="shared" si="0"/>
        <v>45860</v>
      </c>
      <c r="D34" s="30"/>
      <c r="E34" s="31"/>
      <c r="F34" s="32"/>
      <c r="G34" s="32"/>
      <c r="H34" s="32"/>
      <c r="I34" s="33">
        <f t="shared" si="1"/>
        <v>0</v>
      </c>
      <c r="J34" s="34"/>
      <c r="K34" s="35">
        <f t="shared" si="2"/>
        <v>0</v>
      </c>
      <c r="L34" s="36">
        <f t="shared" si="3"/>
        <v>0</v>
      </c>
      <c r="M34" s="5" t="str">
        <f t="shared" si="4"/>
        <v xml:space="preserve">  </v>
      </c>
      <c r="N34" s="82"/>
      <c r="O34" s="83"/>
    </row>
    <row r="35" spans="2:15" ht="12.75" customHeight="1" x14ac:dyDescent="0.2">
      <c r="B35" s="28">
        <f t="shared" si="5"/>
        <v>45861</v>
      </c>
      <c r="C35" s="29">
        <f t="shared" si="0"/>
        <v>45861</v>
      </c>
      <c r="D35" s="30"/>
      <c r="E35" s="31"/>
      <c r="F35" s="32"/>
      <c r="G35" s="32"/>
      <c r="H35" s="32"/>
      <c r="I35" s="33">
        <f t="shared" si="1"/>
        <v>0</v>
      </c>
      <c r="J35" s="34"/>
      <c r="K35" s="35">
        <f t="shared" si="2"/>
        <v>0</v>
      </c>
      <c r="L35" s="36">
        <f t="shared" si="3"/>
        <v>0</v>
      </c>
      <c r="M35" s="5" t="str">
        <f t="shared" si="4"/>
        <v xml:space="preserve">  </v>
      </c>
      <c r="N35" s="82"/>
      <c r="O35" s="83"/>
    </row>
    <row r="36" spans="2:15" ht="12.75" customHeight="1" x14ac:dyDescent="0.2">
      <c r="B36" s="28">
        <f t="shared" si="5"/>
        <v>45862</v>
      </c>
      <c r="C36" s="29">
        <f t="shared" si="0"/>
        <v>45862</v>
      </c>
      <c r="D36" s="30"/>
      <c r="E36" s="31"/>
      <c r="F36" s="32"/>
      <c r="G36" s="32"/>
      <c r="H36" s="32"/>
      <c r="I36" s="33">
        <f t="shared" si="1"/>
        <v>0</v>
      </c>
      <c r="J36" s="34"/>
      <c r="K36" s="35">
        <f t="shared" si="2"/>
        <v>0</v>
      </c>
      <c r="L36" s="36">
        <f t="shared" si="3"/>
        <v>0</v>
      </c>
      <c r="M36" s="5" t="str">
        <f t="shared" si="4"/>
        <v xml:space="preserve">  </v>
      </c>
      <c r="N36" s="82"/>
      <c r="O36" s="83"/>
    </row>
    <row r="37" spans="2:15" ht="12.75" customHeight="1" x14ac:dyDescent="0.2">
      <c r="B37" s="28">
        <f t="shared" si="5"/>
        <v>45863</v>
      </c>
      <c r="C37" s="29">
        <f t="shared" si="0"/>
        <v>45863</v>
      </c>
      <c r="D37" s="30"/>
      <c r="E37" s="31"/>
      <c r="F37" s="32"/>
      <c r="G37" s="32"/>
      <c r="H37" s="32"/>
      <c r="I37" s="33">
        <f t="shared" si="1"/>
        <v>0</v>
      </c>
      <c r="J37" s="34"/>
      <c r="K37" s="35">
        <f t="shared" si="2"/>
        <v>0</v>
      </c>
      <c r="L37" s="36">
        <f t="shared" si="3"/>
        <v>0</v>
      </c>
      <c r="M37" s="5" t="str">
        <f t="shared" si="4"/>
        <v xml:space="preserve">  </v>
      </c>
      <c r="N37" s="82"/>
      <c r="O37" s="83"/>
    </row>
    <row r="38" spans="2:15" ht="12.75" customHeight="1" x14ac:dyDescent="0.2">
      <c r="B38" s="28">
        <f t="shared" si="5"/>
        <v>45864</v>
      </c>
      <c r="C38" s="29">
        <f t="shared" si="0"/>
        <v>45864</v>
      </c>
      <c r="D38" s="30"/>
      <c r="E38" s="31"/>
      <c r="F38" s="32"/>
      <c r="G38" s="32"/>
      <c r="H38" s="32"/>
      <c r="I38" s="33">
        <f t="shared" si="1"/>
        <v>0</v>
      </c>
      <c r="J38" s="34"/>
      <c r="K38" s="35">
        <f t="shared" si="2"/>
        <v>0</v>
      </c>
      <c r="L38" s="36">
        <f t="shared" si="3"/>
        <v>0</v>
      </c>
      <c r="M38" s="5" t="str">
        <f t="shared" si="4"/>
        <v xml:space="preserve"> </v>
      </c>
      <c r="N38" s="82"/>
      <c r="O38" s="83"/>
    </row>
    <row r="39" spans="2:15" ht="12.75" customHeight="1" x14ac:dyDescent="0.2">
      <c r="B39" s="28">
        <f t="shared" si="5"/>
        <v>45865</v>
      </c>
      <c r="C39" s="29">
        <f t="shared" si="0"/>
        <v>45865</v>
      </c>
      <c r="D39" s="30"/>
      <c r="E39" s="31"/>
      <c r="F39" s="32"/>
      <c r="G39" s="32"/>
      <c r="H39" s="32"/>
      <c r="I39" s="33">
        <f t="shared" si="1"/>
        <v>0</v>
      </c>
      <c r="J39" s="34"/>
      <c r="K39" s="35">
        <f t="shared" si="2"/>
        <v>0</v>
      </c>
      <c r="L39" s="36">
        <f t="shared" si="3"/>
        <v>0</v>
      </c>
      <c r="M39" s="5" t="str">
        <f t="shared" si="4"/>
        <v xml:space="preserve"> </v>
      </c>
      <c r="N39" s="84"/>
      <c r="O39" s="85"/>
    </row>
    <row r="40" spans="2:15" ht="12.75" customHeight="1" x14ac:dyDescent="0.2">
      <c r="B40" s="28">
        <f t="shared" si="5"/>
        <v>45866</v>
      </c>
      <c r="C40" s="29">
        <f t="shared" si="0"/>
        <v>45866</v>
      </c>
      <c r="D40" s="30"/>
      <c r="E40" s="31"/>
      <c r="F40" s="32"/>
      <c r="G40" s="32"/>
      <c r="H40" s="32"/>
      <c r="I40" s="33">
        <f t="shared" si="1"/>
        <v>0</v>
      </c>
      <c r="J40" s="34"/>
      <c r="K40" s="35">
        <f t="shared" si="2"/>
        <v>0</v>
      </c>
      <c r="L40" s="36">
        <f t="shared" si="3"/>
        <v>0</v>
      </c>
      <c r="M40" s="5" t="str">
        <f t="shared" si="4"/>
        <v xml:space="preserve">  </v>
      </c>
      <c r="N40" s="86"/>
      <c r="O40" s="87"/>
    </row>
    <row r="41" spans="2:15" ht="12.75" customHeight="1" x14ac:dyDescent="0.2">
      <c r="B41" s="28">
        <f t="shared" si="5"/>
        <v>45867</v>
      </c>
      <c r="C41" s="29">
        <f t="shared" si="0"/>
        <v>45867</v>
      </c>
      <c r="D41" s="30"/>
      <c r="E41" s="31"/>
      <c r="F41" s="32"/>
      <c r="G41" s="32"/>
      <c r="H41" s="32"/>
      <c r="I41" s="33">
        <f t="shared" si="1"/>
        <v>0</v>
      </c>
      <c r="J41" s="34"/>
      <c r="K41" s="35">
        <f t="shared" si="2"/>
        <v>0</v>
      </c>
      <c r="L41" s="36">
        <f t="shared" si="3"/>
        <v>0</v>
      </c>
      <c r="M41" s="5" t="str">
        <f t="shared" si="4"/>
        <v xml:space="preserve">  </v>
      </c>
      <c r="N41" s="82"/>
      <c r="O41" s="83"/>
    </row>
    <row r="42" spans="2:15" ht="12.75" customHeight="1" x14ac:dyDescent="0.2">
      <c r="B42" s="28">
        <f t="shared" si="5"/>
        <v>45868</v>
      </c>
      <c r="C42" s="29">
        <f t="shared" si="0"/>
        <v>45868</v>
      </c>
      <c r="D42" s="30"/>
      <c r="E42" s="31"/>
      <c r="F42" s="32"/>
      <c r="G42" s="32"/>
      <c r="H42" s="32"/>
      <c r="I42" s="33">
        <f t="shared" si="1"/>
        <v>0</v>
      </c>
      <c r="J42" s="34"/>
      <c r="K42" s="35">
        <f t="shared" si="2"/>
        <v>0</v>
      </c>
      <c r="L42" s="36">
        <f t="shared" si="3"/>
        <v>0</v>
      </c>
      <c r="M42" s="5" t="str">
        <f t="shared" si="4"/>
        <v xml:space="preserve">  </v>
      </c>
      <c r="N42" s="82"/>
      <c r="O42" s="83"/>
    </row>
    <row r="43" spans="2:15" ht="12.75" customHeight="1" thickBot="1" x14ac:dyDescent="0.25">
      <c r="B43" s="56">
        <f>B42+1</f>
        <v>45869</v>
      </c>
      <c r="C43" s="57">
        <f t="shared" si="0"/>
        <v>45869</v>
      </c>
      <c r="D43" s="58"/>
      <c r="E43" s="59"/>
      <c r="F43" s="60"/>
      <c r="G43" s="60"/>
      <c r="H43" s="60"/>
      <c r="I43" s="61">
        <f t="shared" si="1"/>
        <v>0</v>
      </c>
      <c r="J43" s="62"/>
      <c r="K43" s="61">
        <f t="shared" si="2"/>
        <v>0</v>
      </c>
      <c r="L43" s="63">
        <f t="shared" si="3"/>
        <v>0</v>
      </c>
      <c r="M43" s="5" t="str">
        <f t="shared" si="4"/>
        <v xml:space="preserve">  </v>
      </c>
      <c r="N43" s="84"/>
      <c r="O43" s="85"/>
    </row>
    <row r="44" spans="2:15" ht="12.75" customHeight="1" thickBot="1" x14ac:dyDescent="0.25">
      <c r="B44" s="10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88"/>
      <c r="O44" s="89"/>
    </row>
    <row r="45" spans="2:15" ht="16.5" customHeight="1" x14ac:dyDescent="0.25">
      <c r="B45" s="10"/>
      <c r="C45" s="5"/>
      <c r="D45" s="5"/>
      <c r="E45" s="5"/>
      <c r="F45" s="5"/>
      <c r="G45" s="5"/>
      <c r="H45" s="5"/>
      <c r="I45" s="5"/>
      <c r="J45" s="90" t="s">
        <v>26</v>
      </c>
      <c r="K45" s="92"/>
      <c r="L45" s="66">
        <f>SUM(L12:L43)</f>
        <v>-1083.6000000000001</v>
      </c>
      <c r="M45" s="5"/>
      <c r="N45" s="84"/>
      <c r="O45" s="85"/>
    </row>
    <row r="46" spans="2:15" ht="16.5" customHeight="1" x14ac:dyDescent="0.25">
      <c r="B46" s="10"/>
      <c r="C46" s="5"/>
      <c r="D46" s="5"/>
      <c r="E46" s="5"/>
      <c r="F46" s="5"/>
      <c r="G46" s="5"/>
      <c r="H46" s="5"/>
      <c r="I46" s="5"/>
      <c r="J46" s="93" t="s">
        <v>27</v>
      </c>
      <c r="K46" s="95"/>
      <c r="L46" s="67">
        <f>COUNTIF(M13:M43,"??")*$G$6/5</f>
        <v>193.2</v>
      </c>
      <c r="M46" s="5"/>
      <c r="N46" s="82"/>
      <c r="O46" s="83"/>
    </row>
    <row r="47" spans="2:15" ht="16.5" customHeight="1" thickBot="1" x14ac:dyDescent="0.3">
      <c r="B47" s="68"/>
      <c r="C47" s="69"/>
      <c r="D47" s="69"/>
      <c r="E47" s="69"/>
      <c r="F47" s="69"/>
      <c r="G47" s="69"/>
      <c r="H47" s="69"/>
      <c r="I47" s="69"/>
      <c r="J47" s="96" t="s">
        <v>28</v>
      </c>
      <c r="K47" s="98"/>
      <c r="L47" s="70">
        <f>L45-L46</f>
        <v>-1276.8000000000002</v>
      </c>
      <c r="M47" s="69"/>
      <c r="N47" s="151"/>
      <c r="O47" s="152"/>
    </row>
    <row r="49" spans="2:15" ht="40.5" customHeight="1" thickBot="1" x14ac:dyDescent="0.25">
      <c r="B49" s="148" t="s">
        <v>49</v>
      </c>
      <c r="C49" s="149"/>
      <c r="D49" s="149"/>
      <c r="E49" s="150"/>
      <c r="F49" s="145"/>
      <c r="G49" s="146"/>
      <c r="H49" s="146"/>
      <c r="I49" s="147"/>
      <c r="K49" s="142" t="s">
        <v>50</v>
      </c>
      <c r="L49" s="143"/>
      <c r="M49" s="143"/>
      <c r="N49" s="144"/>
      <c r="O49" s="144"/>
    </row>
  </sheetData>
  <mergeCells count="60">
    <mergeCell ref="B49:E49"/>
    <mergeCell ref="F49:I49"/>
    <mergeCell ref="K49:M49"/>
    <mergeCell ref="N49:O49"/>
    <mergeCell ref="J46:K46"/>
    <mergeCell ref="N46:O46"/>
    <mergeCell ref="J47:K47"/>
    <mergeCell ref="N47:O47"/>
    <mergeCell ref="N42:O42"/>
    <mergeCell ref="N43:O43"/>
    <mergeCell ref="N44:O44"/>
    <mergeCell ref="J45:K45"/>
    <mergeCell ref="N45:O45"/>
    <mergeCell ref="N37:O37"/>
    <mergeCell ref="N38:O38"/>
    <mergeCell ref="N39:O39"/>
    <mergeCell ref="N40:O40"/>
    <mergeCell ref="N41:O41"/>
    <mergeCell ref="N32:O32"/>
    <mergeCell ref="N33:O33"/>
    <mergeCell ref="N34:O34"/>
    <mergeCell ref="N35:O35"/>
    <mergeCell ref="N36:O36"/>
    <mergeCell ref="N27:O27"/>
    <mergeCell ref="N28:O28"/>
    <mergeCell ref="N29:O29"/>
    <mergeCell ref="N30:O30"/>
    <mergeCell ref="N31:O31"/>
    <mergeCell ref="N21:O22"/>
    <mergeCell ref="N23:O23"/>
    <mergeCell ref="N24:O24"/>
    <mergeCell ref="N25:O25"/>
    <mergeCell ref="N26:O26"/>
    <mergeCell ref="J10:J11"/>
    <mergeCell ref="K10:K11"/>
    <mergeCell ref="L10:L11"/>
    <mergeCell ref="N10:N11"/>
    <mergeCell ref="O10:O11"/>
    <mergeCell ref="B2:O2"/>
    <mergeCell ref="B4:F4"/>
    <mergeCell ref="G4:I4"/>
    <mergeCell ref="B5:F5"/>
    <mergeCell ref="G5:I5"/>
    <mergeCell ref="J4:K4"/>
    <mergeCell ref="L4:N4"/>
    <mergeCell ref="J5:K5"/>
    <mergeCell ref="L5:N5"/>
    <mergeCell ref="B12:D12"/>
    <mergeCell ref="B6:F6"/>
    <mergeCell ref="G6:I6"/>
    <mergeCell ref="B7:F7"/>
    <mergeCell ref="G7:I7"/>
    <mergeCell ref="B8:F8"/>
    <mergeCell ref="G8:I8"/>
    <mergeCell ref="B10:D11"/>
    <mergeCell ref="E10:E11"/>
    <mergeCell ref="F10:F11"/>
    <mergeCell ref="G10:G11"/>
    <mergeCell ref="H10:H11"/>
    <mergeCell ref="I10:I11"/>
  </mergeCells>
  <conditionalFormatting sqref="E13:H43 J13:J43">
    <cfRule type="expression" dxfId="11" priority="2" stopIfTrue="1">
      <formula>($M13=" ")</formula>
    </cfRule>
  </conditionalFormatting>
  <conditionalFormatting sqref="L47">
    <cfRule type="expression" dxfId="10" priority="1" stopIfTrue="1">
      <formula>($L$47&lt;0)</formula>
    </cfRule>
  </conditionalFormatting>
  <dataValidations count="1">
    <dataValidation type="list" allowBlank="1" showInputMessage="1" showErrorMessage="1" sqref="J13:J43" xr:uid="{2483BDA7-EB27-42A7-8548-239B73EAAC44}">
      <formula1>$N$13:$N$19</formula1>
    </dataValidation>
  </dataValidations>
  <pageMargins left="0.70866141732283472" right="0.70866141732283472" top="0.78740157480314965" bottom="0.78740157480314965" header="0.31496062992125984" footer="0.31496062992125984"/>
  <pageSetup paperSize="9" scale="69" orientation="landscape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CF045E-02C2-454F-8E23-B6EA00709594}">
  <sheetPr>
    <pageSetUpPr fitToPage="1"/>
  </sheetPr>
  <dimension ref="B1:Q49"/>
  <sheetViews>
    <sheetView zoomScale="85" zoomScaleNormal="85" workbookViewId="0">
      <selection sqref="A1:XFD1048576"/>
    </sheetView>
  </sheetViews>
  <sheetFormatPr baseColWidth="10" defaultColWidth="10.85546875" defaultRowHeight="12.75" x14ac:dyDescent="0.2"/>
  <cols>
    <col min="1" max="1" width="3.42578125" style="1" customWidth="1"/>
    <col min="2" max="2" width="3.7109375" style="1" customWidth="1"/>
    <col min="3" max="3" width="6.28515625" style="1" customWidth="1"/>
    <col min="4" max="4" width="2.28515625" style="1" customWidth="1"/>
    <col min="5" max="12" width="12" style="1" customWidth="1"/>
    <col min="13" max="13" width="3" style="1" customWidth="1"/>
    <col min="14" max="14" width="48.140625" style="1" customWidth="1"/>
    <col min="15" max="15" width="27.85546875" style="1" customWidth="1"/>
    <col min="16" max="16384" width="10.85546875" style="1"/>
  </cols>
  <sheetData>
    <row r="1" spans="2:15" ht="13.5" thickBot="1" x14ac:dyDescent="0.25"/>
    <row r="2" spans="2:15" ht="27" thickBot="1" x14ac:dyDescent="0.45">
      <c r="B2" s="113" t="s">
        <v>0</v>
      </c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5"/>
    </row>
    <row r="3" spans="2:15" ht="16.5" thickBot="1" x14ac:dyDescent="0.3">
      <c r="B3" s="2"/>
      <c r="C3" s="3"/>
      <c r="D3" s="3"/>
      <c r="E3" s="3"/>
      <c r="F3" s="4"/>
      <c r="G3" s="4"/>
      <c r="H3" s="4"/>
      <c r="I3" s="5"/>
      <c r="J3" s="5"/>
      <c r="K3" s="5"/>
      <c r="L3" s="5"/>
      <c r="M3" s="5"/>
      <c r="N3" s="5"/>
      <c r="O3" s="8"/>
    </row>
    <row r="4" spans="2:15" ht="15.75" x14ac:dyDescent="0.25">
      <c r="B4" s="90" t="s">
        <v>5</v>
      </c>
      <c r="C4" s="91"/>
      <c r="D4" s="91"/>
      <c r="E4" s="91"/>
      <c r="F4" s="92"/>
      <c r="G4" s="109" t="str">
        <f>Januar!$G$4</f>
        <v>Name Betrieb</v>
      </c>
      <c r="H4" s="104"/>
      <c r="I4" s="105"/>
      <c r="J4" s="90" t="s">
        <v>52</v>
      </c>
      <c r="K4" s="92"/>
      <c r="L4" s="104" t="str">
        <f>Januar!$L$4</f>
        <v>Strasse</v>
      </c>
      <c r="M4" s="104"/>
      <c r="N4" s="105"/>
      <c r="O4" s="8"/>
    </row>
    <row r="5" spans="2:15" ht="16.5" thickBot="1" x14ac:dyDescent="0.3">
      <c r="B5" s="93" t="s">
        <v>1</v>
      </c>
      <c r="C5" s="94"/>
      <c r="D5" s="94"/>
      <c r="E5" s="94"/>
      <c r="F5" s="95"/>
      <c r="G5" s="101" t="str">
        <f>Januar!$G$5</f>
        <v>Vorname Nachname</v>
      </c>
      <c r="H5" s="102"/>
      <c r="I5" s="103"/>
      <c r="J5" s="99" t="s">
        <v>53</v>
      </c>
      <c r="K5" s="100"/>
      <c r="L5" s="106" t="str">
        <f>Januar!$L$5</f>
        <v>Postleitzahl, Ort</v>
      </c>
      <c r="M5" s="107"/>
      <c r="N5" s="108"/>
      <c r="O5" s="8"/>
    </row>
    <row r="6" spans="2:15" ht="15.75" x14ac:dyDescent="0.25">
      <c r="B6" s="93" t="s">
        <v>25</v>
      </c>
      <c r="C6" s="94"/>
      <c r="D6" s="94"/>
      <c r="E6" s="94"/>
      <c r="F6" s="95"/>
      <c r="G6" s="101">
        <f>Januar!$G$6</f>
        <v>42</v>
      </c>
      <c r="H6" s="102"/>
      <c r="I6" s="103"/>
      <c r="J6" s="5"/>
      <c r="K6" s="5"/>
      <c r="L6" s="5"/>
      <c r="M6" s="9"/>
      <c r="N6" s="9"/>
      <c r="O6" s="8"/>
    </row>
    <row r="7" spans="2:15" ht="15.75" x14ac:dyDescent="0.25">
      <c r="B7" s="93" t="s">
        <v>3</v>
      </c>
      <c r="C7" s="94"/>
      <c r="D7" s="94"/>
      <c r="E7" s="94"/>
      <c r="F7" s="95"/>
      <c r="G7" s="101">
        <f>Januar!$G$7</f>
        <v>2025</v>
      </c>
      <c r="H7" s="102"/>
      <c r="I7" s="103"/>
      <c r="J7" s="5"/>
      <c r="K7" s="5"/>
      <c r="L7" s="5"/>
      <c r="M7" s="5"/>
      <c r="N7" s="5"/>
      <c r="O7" s="8"/>
    </row>
    <row r="8" spans="2:15" ht="16.5" thickBot="1" x14ac:dyDescent="0.3">
      <c r="B8" s="96" t="s">
        <v>4</v>
      </c>
      <c r="C8" s="97"/>
      <c r="D8" s="97"/>
      <c r="E8" s="97"/>
      <c r="F8" s="98"/>
      <c r="G8" s="139">
        <f>DATE(G7,8,1)</f>
        <v>45870</v>
      </c>
      <c r="H8" s="140"/>
      <c r="I8" s="141"/>
      <c r="J8" s="5"/>
      <c r="K8" s="5"/>
      <c r="L8" s="5"/>
      <c r="M8" s="5"/>
      <c r="N8" s="5"/>
      <c r="O8" s="8"/>
    </row>
    <row r="9" spans="2:15" ht="13.5" thickBot="1" x14ac:dyDescent="0.25">
      <c r="B9" s="10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8"/>
    </row>
    <row r="10" spans="2:15" ht="49.5" customHeight="1" x14ac:dyDescent="0.2">
      <c r="B10" s="120" t="s">
        <v>6</v>
      </c>
      <c r="C10" s="121"/>
      <c r="D10" s="122"/>
      <c r="E10" s="137" t="s">
        <v>14</v>
      </c>
      <c r="F10" s="133" t="s">
        <v>15</v>
      </c>
      <c r="G10" s="133" t="s">
        <v>7</v>
      </c>
      <c r="H10" s="133" t="s">
        <v>8</v>
      </c>
      <c r="I10" s="133" t="s">
        <v>9</v>
      </c>
      <c r="J10" s="133" t="s">
        <v>16</v>
      </c>
      <c r="K10" s="133" t="s">
        <v>17</v>
      </c>
      <c r="L10" s="135" t="s">
        <v>18</v>
      </c>
      <c r="M10" s="5"/>
      <c r="N10" s="116" t="s">
        <v>10</v>
      </c>
      <c r="O10" s="118" t="s">
        <v>11</v>
      </c>
    </row>
    <row r="11" spans="2:15" s="11" customFormat="1" ht="16.5" customHeight="1" thickBot="1" x14ac:dyDescent="0.25">
      <c r="B11" s="123"/>
      <c r="C11" s="124"/>
      <c r="D11" s="125"/>
      <c r="E11" s="138"/>
      <c r="F11" s="134"/>
      <c r="G11" s="134"/>
      <c r="H11" s="134"/>
      <c r="I11" s="134"/>
      <c r="J11" s="134"/>
      <c r="K11" s="134"/>
      <c r="L11" s="136"/>
      <c r="M11" s="12"/>
      <c r="N11" s="117"/>
      <c r="O11" s="119"/>
    </row>
    <row r="12" spans="2:15" s="11" customFormat="1" ht="27" customHeight="1" thickBot="1" x14ac:dyDescent="0.3">
      <c r="B12" s="130" t="s">
        <v>51</v>
      </c>
      <c r="C12" s="131"/>
      <c r="D12" s="132"/>
      <c r="E12" s="13"/>
      <c r="F12" s="14"/>
      <c r="G12" s="14"/>
      <c r="H12" s="14"/>
      <c r="I12" s="14"/>
      <c r="J12" s="14"/>
      <c r="K12" s="14"/>
      <c r="L12" s="15">
        <f>Juli!L47</f>
        <v>-1276.8000000000002</v>
      </c>
      <c r="M12" s="12"/>
      <c r="N12" s="16"/>
      <c r="O12" s="17"/>
    </row>
    <row r="13" spans="2:15" x14ac:dyDescent="0.2">
      <c r="B13" s="18">
        <f>G8</f>
        <v>45870</v>
      </c>
      <c r="C13" s="19">
        <f>B13</f>
        <v>45870</v>
      </c>
      <c r="D13" s="20"/>
      <c r="E13" s="21"/>
      <c r="F13" s="22"/>
      <c r="G13" s="22"/>
      <c r="H13" s="22"/>
      <c r="I13" s="23">
        <f>ROUND(20*24*(F13-E13-(H13-G13)),0)/20</f>
        <v>0</v>
      </c>
      <c r="J13" s="24"/>
      <c r="K13" s="23">
        <f t="shared" ref="K13:K43" si="0">IF(OR(J13=$N$13,J13=$N$14),ROUND(20*$G$6/5,1)/20,0)</f>
        <v>0</v>
      </c>
      <c r="L13" s="25">
        <f>I13+K13</f>
        <v>0</v>
      </c>
      <c r="M13" s="5" t="str">
        <f>IF(OR(AND(OR(WEEKDAY($B13,2)=6,WEEKDAY($B13,2)=7),$D13=""),AND(WEEKDAY($B13,2)&lt;&gt;6,WEEKDAY($B13,2)&lt;&gt;7,$D13&lt;&gt;""))," ","  ")</f>
        <v xml:space="preserve">  </v>
      </c>
      <c r="N13" s="26" t="s">
        <v>19</v>
      </c>
      <c r="O13" s="27" t="s">
        <v>12</v>
      </c>
    </row>
    <row r="14" spans="2:15" x14ac:dyDescent="0.2">
      <c r="B14" s="28">
        <f>B13+1</f>
        <v>45871</v>
      </c>
      <c r="C14" s="29">
        <f t="shared" ref="C14:C43" si="1">B14</f>
        <v>45871</v>
      </c>
      <c r="D14" s="30"/>
      <c r="E14" s="31"/>
      <c r="F14" s="32"/>
      <c r="G14" s="32"/>
      <c r="H14" s="32"/>
      <c r="I14" s="33">
        <f t="shared" ref="I14:I43" si="2">ROUND(20*24*(F14-E14-(H14-G14)),0)/20</f>
        <v>0</v>
      </c>
      <c r="J14" s="34"/>
      <c r="K14" s="35">
        <f t="shared" si="0"/>
        <v>0</v>
      </c>
      <c r="L14" s="36">
        <f t="shared" ref="L14:L43" si="3">I14+K14</f>
        <v>0</v>
      </c>
      <c r="M14" s="5" t="str">
        <f t="shared" ref="M14:M43" si="4">IF(OR(AND(OR(WEEKDAY($B14,2)=6,WEEKDAY($B14,2)=7),$D14=""),AND(WEEKDAY($B14,2)&lt;&gt;6,WEEKDAY($B14,2)&lt;&gt;7,$D14&lt;&gt;""))," ","  ")</f>
        <v xml:space="preserve"> </v>
      </c>
      <c r="N14" s="37" t="s">
        <v>20</v>
      </c>
      <c r="O14" s="38" t="s">
        <v>12</v>
      </c>
    </row>
    <row r="15" spans="2:15" x14ac:dyDescent="0.2">
      <c r="B15" s="28">
        <f t="shared" ref="B15:B42" si="5">B14+1</f>
        <v>45872</v>
      </c>
      <c r="C15" s="29">
        <f t="shared" si="1"/>
        <v>45872</v>
      </c>
      <c r="D15" s="30"/>
      <c r="E15" s="31"/>
      <c r="F15" s="32"/>
      <c r="G15" s="32"/>
      <c r="H15" s="32"/>
      <c r="I15" s="33">
        <f t="shared" si="2"/>
        <v>0</v>
      </c>
      <c r="J15" s="34"/>
      <c r="K15" s="35">
        <f t="shared" si="0"/>
        <v>0</v>
      </c>
      <c r="L15" s="36">
        <f t="shared" si="3"/>
        <v>0</v>
      </c>
      <c r="M15" s="5" t="str">
        <f t="shared" si="4"/>
        <v xml:space="preserve"> </v>
      </c>
      <c r="N15" s="37" t="s">
        <v>21</v>
      </c>
      <c r="O15" s="38" t="s">
        <v>13</v>
      </c>
    </row>
    <row r="16" spans="2:15" x14ac:dyDescent="0.2">
      <c r="B16" s="28">
        <f t="shared" si="5"/>
        <v>45873</v>
      </c>
      <c r="C16" s="29">
        <f t="shared" si="1"/>
        <v>45873</v>
      </c>
      <c r="D16" s="30"/>
      <c r="E16" s="31"/>
      <c r="F16" s="32"/>
      <c r="G16" s="32"/>
      <c r="H16" s="32"/>
      <c r="I16" s="33">
        <f t="shared" si="2"/>
        <v>0</v>
      </c>
      <c r="J16" s="34"/>
      <c r="K16" s="35">
        <f t="shared" si="0"/>
        <v>0</v>
      </c>
      <c r="L16" s="36">
        <f t="shared" si="3"/>
        <v>0</v>
      </c>
      <c r="M16" s="5" t="str">
        <f t="shared" si="4"/>
        <v xml:space="preserve">  </v>
      </c>
      <c r="N16" s="37" t="s">
        <v>22</v>
      </c>
      <c r="O16" s="38" t="s">
        <v>13</v>
      </c>
    </row>
    <row r="17" spans="2:17" x14ac:dyDescent="0.2">
      <c r="B17" s="28">
        <f t="shared" si="5"/>
        <v>45874</v>
      </c>
      <c r="C17" s="29">
        <f t="shared" si="1"/>
        <v>45874</v>
      </c>
      <c r="D17" s="30"/>
      <c r="E17" s="31"/>
      <c r="F17" s="32"/>
      <c r="G17" s="32"/>
      <c r="H17" s="32"/>
      <c r="I17" s="33">
        <f t="shared" si="2"/>
        <v>0</v>
      </c>
      <c r="J17" s="34"/>
      <c r="K17" s="35">
        <f t="shared" si="0"/>
        <v>0</v>
      </c>
      <c r="L17" s="36">
        <f t="shared" si="3"/>
        <v>0</v>
      </c>
      <c r="M17" s="5" t="str">
        <f t="shared" si="4"/>
        <v xml:space="preserve">  </v>
      </c>
      <c r="N17" s="37" t="s">
        <v>23</v>
      </c>
      <c r="O17" s="38" t="s">
        <v>13</v>
      </c>
    </row>
    <row r="18" spans="2:17" x14ac:dyDescent="0.2">
      <c r="B18" s="28">
        <f t="shared" si="5"/>
        <v>45875</v>
      </c>
      <c r="C18" s="29">
        <f t="shared" si="1"/>
        <v>45875</v>
      </c>
      <c r="D18" s="30"/>
      <c r="E18" s="31"/>
      <c r="F18" s="32"/>
      <c r="G18" s="32"/>
      <c r="H18" s="32"/>
      <c r="I18" s="33">
        <f t="shared" si="2"/>
        <v>0</v>
      </c>
      <c r="J18" s="34"/>
      <c r="K18" s="35">
        <f t="shared" si="0"/>
        <v>0</v>
      </c>
      <c r="L18" s="36">
        <f t="shared" si="3"/>
        <v>0</v>
      </c>
      <c r="M18" s="5" t="str">
        <f t="shared" si="4"/>
        <v xml:space="preserve">  </v>
      </c>
      <c r="N18" s="37" t="s">
        <v>24</v>
      </c>
      <c r="O18" s="38" t="s">
        <v>13</v>
      </c>
    </row>
    <row r="19" spans="2:17" ht="12.75" customHeight="1" thickBot="1" x14ac:dyDescent="0.25">
      <c r="B19" s="28">
        <f t="shared" si="5"/>
        <v>45876</v>
      </c>
      <c r="C19" s="29">
        <f t="shared" si="1"/>
        <v>45876</v>
      </c>
      <c r="D19" s="30"/>
      <c r="E19" s="31"/>
      <c r="F19" s="32"/>
      <c r="G19" s="32"/>
      <c r="H19" s="32"/>
      <c r="I19" s="33">
        <f t="shared" si="2"/>
        <v>0</v>
      </c>
      <c r="J19" s="34"/>
      <c r="K19" s="35">
        <f t="shared" si="0"/>
        <v>0</v>
      </c>
      <c r="L19" s="36">
        <f t="shared" si="3"/>
        <v>0</v>
      </c>
      <c r="M19" s="5" t="str">
        <f t="shared" si="4"/>
        <v xml:space="preserve">  </v>
      </c>
      <c r="N19" s="39" t="s">
        <v>48</v>
      </c>
      <c r="O19" s="40" t="s">
        <v>13</v>
      </c>
    </row>
    <row r="20" spans="2:17" ht="12.75" customHeight="1" thickBot="1" x14ac:dyDescent="0.25">
      <c r="B20" s="28">
        <f t="shared" si="5"/>
        <v>45877</v>
      </c>
      <c r="C20" s="29">
        <f t="shared" si="1"/>
        <v>45877</v>
      </c>
      <c r="D20" s="30"/>
      <c r="E20" s="31"/>
      <c r="F20" s="32"/>
      <c r="G20" s="32"/>
      <c r="H20" s="32"/>
      <c r="I20" s="33">
        <f t="shared" si="2"/>
        <v>0</v>
      </c>
      <c r="J20" s="34"/>
      <c r="K20" s="35">
        <f t="shared" si="0"/>
        <v>0</v>
      </c>
      <c r="L20" s="36">
        <f t="shared" si="3"/>
        <v>0</v>
      </c>
      <c r="M20" s="5" t="str">
        <f t="shared" si="4"/>
        <v xml:space="preserve">  </v>
      </c>
      <c r="N20" s="5"/>
      <c r="O20" s="8"/>
    </row>
    <row r="21" spans="2:17" ht="12.75" customHeight="1" x14ac:dyDescent="0.2">
      <c r="B21" s="28">
        <f t="shared" si="5"/>
        <v>45878</v>
      </c>
      <c r="C21" s="29">
        <f t="shared" si="1"/>
        <v>45878</v>
      </c>
      <c r="D21" s="30"/>
      <c r="E21" s="31"/>
      <c r="F21" s="32"/>
      <c r="G21" s="32"/>
      <c r="H21" s="32"/>
      <c r="I21" s="33">
        <f t="shared" si="2"/>
        <v>0</v>
      </c>
      <c r="J21" s="34"/>
      <c r="K21" s="35">
        <f t="shared" si="0"/>
        <v>0</v>
      </c>
      <c r="L21" s="36">
        <f t="shared" si="3"/>
        <v>0</v>
      </c>
      <c r="M21" s="5" t="str">
        <f t="shared" si="4"/>
        <v xml:space="preserve"> </v>
      </c>
      <c r="N21" s="126" t="s">
        <v>46</v>
      </c>
      <c r="O21" s="127"/>
    </row>
    <row r="22" spans="2:17" s="49" customFormat="1" ht="12.75" customHeight="1" thickBot="1" x14ac:dyDescent="0.25">
      <c r="B22" s="41">
        <f t="shared" si="5"/>
        <v>45879</v>
      </c>
      <c r="C22" s="42">
        <f t="shared" si="1"/>
        <v>45879</v>
      </c>
      <c r="D22" s="43"/>
      <c r="E22" s="44"/>
      <c r="F22" s="45"/>
      <c r="G22" s="45"/>
      <c r="H22" s="45"/>
      <c r="I22" s="72">
        <f t="shared" si="2"/>
        <v>0</v>
      </c>
      <c r="J22" s="46"/>
      <c r="K22" s="35">
        <f t="shared" si="0"/>
        <v>0</v>
      </c>
      <c r="L22" s="47">
        <f t="shared" si="3"/>
        <v>0</v>
      </c>
      <c r="M22" s="5" t="str">
        <f t="shared" si="4"/>
        <v xml:space="preserve"> </v>
      </c>
      <c r="N22" s="128"/>
      <c r="O22" s="129"/>
      <c r="P22" s="48"/>
      <c r="Q22" s="48"/>
    </row>
    <row r="23" spans="2:17" ht="12.75" customHeight="1" x14ac:dyDescent="0.2">
      <c r="B23" s="28">
        <f t="shared" si="5"/>
        <v>45880</v>
      </c>
      <c r="C23" s="29">
        <f t="shared" si="1"/>
        <v>45880</v>
      </c>
      <c r="D23" s="30"/>
      <c r="E23" s="31"/>
      <c r="F23" s="32"/>
      <c r="G23" s="32"/>
      <c r="H23" s="32"/>
      <c r="I23" s="33">
        <f t="shared" si="2"/>
        <v>0</v>
      </c>
      <c r="J23" s="34"/>
      <c r="K23" s="35">
        <f t="shared" si="0"/>
        <v>0</v>
      </c>
      <c r="L23" s="36">
        <f t="shared" si="3"/>
        <v>0</v>
      </c>
      <c r="M23" s="5" t="str">
        <f t="shared" si="4"/>
        <v xml:space="preserve">  </v>
      </c>
      <c r="N23" s="84"/>
      <c r="O23" s="85"/>
    </row>
    <row r="24" spans="2:17" ht="12.75" customHeight="1" x14ac:dyDescent="0.2">
      <c r="B24" s="28">
        <f t="shared" si="5"/>
        <v>45881</v>
      </c>
      <c r="C24" s="29">
        <f t="shared" si="1"/>
        <v>45881</v>
      </c>
      <c r="D24" s="30"/>
      <c r="E24" s="31"/>
      <c r="F24" s="32"/>
      <c r="G24" s="32"/>
      <c r="H24" s="32"/>
      <c r="I24" s="33">
        <f t="shared" si="2"/>
        <v>0</v>
      </c>
      <c r="J24" s="34"/>
      <c r="K24" s="35">
        <f t="shared" si="0"/>
        <v>0</v>
      </c>
      <c r="L24" s="36">
        <f t="shared" si="3"/>
        <v>0</v>
      </c>
      <c r="M24" s="5" t="str">
        <f t="shared" si="4"/>
        <v xml:space="preserve">  </v>
      </c>
      <c r="N24" s="82" t="s">
        <v>43</v>
      </c>
      <c r="O24" s="87"/>
    </row>
    <row r="25" spans="2:17" ht="12.75" customHeight="1" x14ac:dyDescent="0.2">
      <c r="B25" s="28">
        <f t="shared" si="5"/>
        <v>45882</v>
      </c>
      <c r="C25" s="29">
        <f t="shared" si="1"/>
        <v>45882</v>
      </c>
      <c r="D25" s="30"/>
      <c r="E25" s="31"/>
      <c r="F25" s="32"/>
      <c r="G25" s="32"/>
      <c r="H25" s="32"/>
      <c r="I25" s="33">
        <f t="shared" si="2"/>
        <v>0</v>
      </c>
      <c r="J25" s="34"/>
      <c r="K25" s="35">
        <f t="shared" si="0"/>
        <v>0</v>
      </c>
      <c r="L25" s="36">
        <f t="shared" si="3"/>
        <v>0</v>
      </c>
      <c r="M25" s="5" t="str">
        <f t="shared" si="4"/>
        <v xml:space="preserve">  </v>
      </c>
      <c r="N25" s="82" t="s">
        <v>44</v>
      </c>
      <c r="O25" s="83"/>
    </row>
    <row r="26" spans="2:17" ht="12.75" customHeight="1" x14ac:dyDescent="0.2">
      <c r="B26" s="28">
        <f t="shared" si="5"/>
        <v>45883</v>
      </c>
      <c r="C26" s="29">
        <f t="shared" si="1"/>
        <v>45883</v>
      </c>
      <c r="D26" s="30"/>
      <c r="E26" s="31"/>
      <c r="F26" s="32"/>
      <c r="G26" s="32"/>
      <c r="H26" s="32"/>
      <c r="I26" s="33">
        <f t="shared" si="2"/>
        <v>0</v>
      </c>
      <c r="J26" s="34"/>
      <c r="K26" s="35">
        <f t="shared" si="0"/>
        <v>0</v>
      </c>
      <c r="L26" s="36">
        <f t="shared" si="3"/>
        <v>0</v>
      </c>
      <c r="M26" s="5" t="str">
        <f t="shared" si="4"/>
        <v xml:space="preserve">  </v>
      </c>
      <c r="N26" s="82"/>
      <c r="O26" s="83"/>
    </row>
    <row r="27" spans="2:17" ht="12.75" customHeight="1" x14ac:dyDescent="0.2">
      <c r="B27" s="28">
        <f t="shared" si="5"/>
        <v>45884</v>
      </c>
      <c r="C27" s="29">
        <f t="shared" si="1"/>
        <v>45884</v>
      </c>
      <c r="D27" s="30"/>
      <c r="E27" s="31"/>
      <c r="F27" s="32"/>
      <c r="G27" s="32"/>
      <c r="H27" s="32"/>
      <c r="I27" s="33">
        <f t="shared" si="2"/>
        <v>0</v>
      </c>
      <c r="J27" s="34"/>
      <c r="K27" s="35">
        <f t="shared" si="0"/>
        <v>0</v>
      </c>
      <c r="L27" s="36">
        <f t="shared" si="3"/>
        <v>0</v>
      </c>
      <c r="M27" s="5" t="str">
        <f t="shared" si="4"/>
        <v xml:space="preserve">  </v>
      </c>
      <c r="N27" s="82" t="s">
        <v>45</v>
      </c>
      <c r="O27" s="83"/>
    </row>
    <row r="28" spans="2:17" ht="12.75" customHeight="1" x14ac:dyDescent="0.2">
      <c r="B28" s="28">
        <f t="shared" si="5"/>
        <v>45885</v>
      </c>
      <c r="C28" s="29">
        <f t="shared" si="1"/>
        <v>45885</v>
      </c>
      <c r="D28" s="30"/>
      <c r="E28" s="31"/>
      <c r="F28" s="32"/>
      <c r="G28" s="32"/>
      <c r="H28" s="32"/>
      <c r="I28" s="33">
        <f t="shared" si="2"/>
        <v>0</v>
      </c>
      <c r="J28" s="34"/>
      <c r="K28" s="35">
        <f t="shared" si="0"/>
        <v>0</v>
      </c>
      <c r="L28" s="36">
        <f t="shared" si="3"/>
        <v>0</v>
      </c>
      <c r="M28" s="5" t="str">
        <f t="shared" si="4"/>
        <v xml:space="preserve"> </v>
      </c>
      <c r="N28" s="82"/>
      <c r="O28" s="83"/>
    </row>
    <row r="29" spans="2:17" ht="12.75" customHeight="1" x14ac:dyDescent="0.2">
      <c r="B29" s="28">
        <f t="shared" si="5"/>
        <v>45886</v>
      </c>
      <c r="C29" s="29">
        <f t="shared" si="1"/>
        <v>45886</v>
      </c>
      <c r="D29" s="30"/>
      <c r="E29" s="31"/>
      <c r="F29" s="32"/>
      <c r="G29" s="32"/>
      <c r="H29" s="32"/>
      <c r="I29" s="33">
        <f t="shared" si="2"/>
        <v>0</v>
      </c>
      <c r="J29" s="34"/>
      <c r="K29" s="35">
        <f t="shared" si="0"/>
        <v>0</v>
      </c>
      <c r="L29" s="36">
        <f t="shared" si="3"/>
        <v>0</v>
      </c>
      <c r="M29" s="5" t="str">
        <f t="shared" si="4"/>
        <v xml:space="preserve"> </v>
      </c>
      <c r="N29" s="84"/>
      <c r="O29" s="85"/>
    </row>
    <row r="30" spans="2:17" ht="12.75" customHeight="1" x14ac:dyDescent="0.2">
      <c r="B30" s="28">
        <f t="shared" si="5"/>
        <v>45887</v>
      </c>
      <c r="C30" s="29">
        <f t="shared" si="1"/>
        <v>45887</v>
      </c>
      <c r="D30" s="30"/>
      <c r="E30" s="31"/>
      <c r="F30" s="32"/>
      <c r="G30" s="32"/>
      <c r="H30" s="32"/>
      <c r="I30" s="33">
        <f t="shared" si="2"/>
        <v>0</v>
      </c>
      <c r="J30" s="34"/>
      <c r="K30" s="35">
        <f t="shared" si="0"/>
        <v>0</v>
      </c>
      <c r="L30" s="36">
        <f t="shared" si="3"/>
        <v>0</v>
      </c>
      <c r="M30" s="5" t="str">
        <f t="shared" si="4"/>
        <v xml:space="preserve">  </v>
      </c>
      <c r="N30" s="86"/>
      <c r="O30" s="87"/>
    </row>
    <row r="31" spans="2:17" ht="12.75" customHeight="1" x14ac:dyDescent="0.2">
      <c r="B31" s="28">
        <f t="shared" si="5"/>
        <v>45888</v>
      </c>
      <c r="C31" s="29">
        <f t="shared" si="1"/>
        <v>45888</v>
      </c>
      <c r="D31" s="30"/>
      <c r="E31" s="31"/>
      <c r="F31" s="32"/>
      <c r="G31" s="32"/>
      <c r="H31" s="32"/>
      <c r="I31" s="33">
        <f t="shared" si="2"/>
        <v>0</v>
      </c>
      <c r="J31" s="34"/>
      <c r="K31" s="35">
        <f t="shared" si="0"/>
        <v>0</v>
      </c>
      <c r="L31" s="36">
        <f t="shared" si="3"/>
        <v>0</v>
      </c>
      <c r="M31" s="5" t="str">
        <f t="shared" si="4"/>
        <v xml:space="preserve">  </v>
      </c>
      <c r="N31" s="82"/>
      <c r="O31" s="83"/>
    </row>
    <row r="32" spans="2:17" ht="12.75" customHeight="1" x14ac:dyDescent="0.2">
      <c r="B32" s="28">
        <f t="shared" si="5"/>
        <v>45889</v>
      </c>
      <c r="C32" s="29">
        <f t="shared" si="1"/>
        <v>45889</v>
      </c>
      <c r="D32" s="30"/>
      <c r="E32" s="31"/>
      <c r="F32" s="32"/>
      <c r="G32" s="32"/>
      <c r="H32" s="32"/>
      <c r="I32" s="33">
        <f t="shared" si="2"/>
        <v>0</v>
      </c>
      <c r="J32" s="34"/>
      <c r="K32" s="35">
        <f t="shared" si="0"/>
        <v>0</v>
      </c>
      <c r="L32" s="36">
        <f t="shared" si="3"/>
        <v>0</v>
      </c>
      <c r="M32" s="5" t="str">
        <f t="shared" si="4"/>
        <v xml:space="preserve">  </v>
      </c>
      <c r="N32" s="82"/>
      <c r="O32" s="83"/>
    </row>
    <row r="33" spans="2:15" ht="12.75" customHeight="1" x14ac:dyDescent="0.2">
      <c r="B33" s="28">
        <f t="shared" si="5"/>
        <v>45890</v>
      </c>
      <c r="C33" s="29">
        <f t="shared" si="1"/>
        <v>45890</v>
      </c>
      <c r="D33" s="30"/>
      <c r="E33" s="31"/>
      <c r="F33" s="32"/>
      <c r="G33" s="32"/>
      <c r="H33" s="32"/>
      <c r="I33" s="33">
        <f t="shared" si="2"/>
        <v>0</v>
      </c>
      <c r="J33" s="34"/>
      <c r="K33" s="35">
        <f t="shared" si="0"/>
        <v>0</v>
      </c>
      <c r="L33" s="36">
        <f t="shared" si="3"/>
        <v>0</v>
      </c>
      <c r="M33" s="5" t="str">
        <f t="shared" si="4"/>
        <v xml:space="preserve">  </v>
      </c>
      <c r="N33" s="82"/>
      <c r="O33" s="83"/>
    </row>
    <row r="34" spans="2:15" ht="12.75" customHeight="1" x14ac:dyDescent="0.2">
      <c r="B34" s="28">
        <f t="shared" si="5"/>
        <v>45891</v>
      </c>
      <c r="C34" s="29">
        <f t="shared" si="1"/>
        <v>45891</v>
      </c>
      <c r="D34" s="30"/>
      <c r="E34" s="31"/>
      <c r="F34" s="32"/>
      <c r="G34" s="32"/>
      <c r="H34" s="32"/>
      <c r="I34" s="33">
        <f t="shared" si="2"/>
        <v>0</v>
      </c>
      <c r="J34" s="34"/>
      <c r="K34" s="35">
        <f t="shared" si="0"/>
        <v>0</v>
      </c>
      <c r="L34" s="36">
        <f t="shared" si="3"/>
        <v>0</v>
      </c>
      <c r="M34" s="5" t="str">
        <f t="shared" si="4"/>
        <v xml:space="preserve">  </v>
      </c>
      <c r="N34" s="82"/>
      <c r="O34" s="83"/>
    </row>
    <row r="35" spans="2:15" ht="12.75" customHeight="1" x14ac:dyDescent="0.2">
      <c r="B35" s="28">
        <f t="shared" si="5"/>
        <v>45892</v>
      </c>
      <c r="C35" s="29">
        <f t="shared" si="1"/>
        <v>45892</v>
      </c>
      <c r="D35" s="30"/>
      <c r="E35" s="31"/>
      <c r="F35" s="32"/>
      <c r="G35" s="32"/>
      <c r="H35" s="32"/>
      <c r="I35" s="33">
        <f t="shared" si="2"/>
        <v>0</v>
      </c>
      <c r="J35" s="34"/>
      <c r="K35" s="35">
        <f t="shared" si="0"/>
        <v>0</v>
      </c>
      <c r="L35" s="36">
        <f t="shared" si="3"/>
        <v>0</v>
      </c>
      <c r="M35" s="5" t="str">
        <f t="shared" si="4"/>
        <v xml:space="preserve"> </v>
      </c>
      <c r="N35" s="82"/>
      <c r="O35" s="83"/>
    </row>
    <row r="36" spans="2:15" ht="12.75" customHeight="1" x14ac:dyDescent="0.2">
      <c r="B36" s="28">
        <f t="shared" si="5"/>
        <v>45893</v>
      </c>
      <c r="C36" s="29">
        <f t="shared" si="1"/>
        <v>45893</v>
      </c>
      <c r="D36" s="30"/>
      <c r="E36" s="31"/>
      <c r="F36" s="32"/>
      <c r="G36" s="32"/>
      <c r="H36" s="32"/>
      <c r="I36" s="33">
        <f t="shared" si="2"/>
        <v>0</v>
      </c>
      <c r="J36" s="34"/>
      <c r="K36" s="35">
        <f t="shared" si="0"/>
        <v>0</v>
      </c>
      <c r="L36" s="36">
        <f t="shared" si="3"/>
        <v>0</v>
      </c>
      <c r="M36" s="5" t="str">
        <f t="shared" si="4"/>
        <v xml:space="preserve"> </v>
      </c>
      <c r="N36" s="82"/>
      <c r="O36" s="83"/>
    </row>
    <row r="37" spans="2:15" ht="12.75" customHeight="1" x14ac:dyDescent="0.2">
      <c r="B37" s="28">
        <f t="shared" si="5"/>
        <v>45894</v>
      </c>
      <c r="C37" s="29">
        <f t="shared" si="1"/>
        <v>45894</v>
      </c>
      <c r="D37" s="30"/>
      <c r="E37" s="31"/>
      <c r="F37" s="32"/>
      <c r="G37" s="32"/>
      <c r="H37" s="32"/>
      <c r="I37" s="33">
        <f t="shared" si="2"/>
        <v>0</v>
      </c>
      <c r="J37" s="34"/>
      <c r="K37" s="35">
        <f t="shared" si="0"/>
        <v>0</v>
      </c>
      <c r="L37" s="36">
        <f t="shared" si="3"/>
        <v>0</v>
      </c>
      <c r="M37" s="5" t="str">
        <f t="shared" si="4"/>
        <v xml:space="preserve">  </v>
      </c>
      <c r="N37" s="82"/>
      <c r="O37" s="83"/>
    </row>
    <row r="38" spans="2:15" ht="12.75" customHeight="1" x14ac:dyDescent="0.2">
      <c r="B38" s="28">
        <f t="shared" si="5"/>
        <v>45895</v>
      </c>
      <c r="C38" s="29">
        <f t="shared" si="1"/>
        <v>45895</v>
      </c>
      <c r="D38" s="30"/>
      <c r="E38" s="31"/>
      <c r="F38" s="32"/>
      <c r="G38" s="32"/>
      <c r="H38" s="32"/>
      <c r="I38" s="33">
        <f t="shared" si="2"/>
        <v>0</v>
      </c>
      <c r="J38" s="34"/>
      <c r="K38" s="35">
        <f t="shared" si="0"/>
        <v>0</v>
      </c>
      <c r="L38" s="36">
        <f t="shared" si="3"/>
        <v>0</v>
      </c>
      <c r="M38" s="5" t="str">
        <f t="shared" si="4"/>
        <v xml:space="preserve">  </v>
      </c>
      <c r="N38" s="82"/>
      <c r="O38" s="83"/>
    </row>
    <row r="39" spans="2:15" ht="12.75" customHeight="1" x14ac:dyDescent="0.2">
      <c r="B39" s="28">
        <f t="shared" si="5"/>
        <v>45896</v>
      </c>
      <c r="C39" s="29">
        <f t="shared" si="1"/>
        <v>45896</v>
      </c>
      <c r="D39" s="30"/>
      <c r="E39" s="31"/>
      <c r="F39" s="32"/>
      <c r="G39" s="32"/>
      <c r="H39" s="32"/>
      <c r="I39" s="33">
        <f t="shared" si="2"/>
        <v>0</v>
      </c>
      <c r="J39" s="34"/>
      <c r="K39" s="35">
        <f t="shared" si="0"/>
        <v>0</v>
      </c>
      <c r="L39" s="36">
        <f t="shared" si="3"/>
        <v>0</v>
      </c>
      <c r="M39" s="5" t="str">
        <f t="shared" si="4"/>
        <v xml:space="preserve">  </v>
      </c>
      <c r="N39" s="84"/>
      <c r="O39" s="85"/>
    </row>
    <row r="40" spans="2:15" ht="12.75" customHeight="1" x14ac:dyDescent="0.2">
      <c r="B40" s="28">
        <f t="shared" si="5"/>
        <v>45897</v>
      </c>
      <c r="C40" s="29">
        <f t="shared" si="1"/>
        <v>45897</v>
      </c>
      <c r="D40" s="30"/>
      <c r="E40" s="31"/>
      <c r="F40" s="32"/>
      <c r="G40" s="32"/>
      <c r="H40" s="32"/>
      <c r="I40" s="33">
        <f t="shared" si="2"/>
        <v>0</v>
      </c>
      <c r="J40" s="34"/>
      <c r="K40" s="35">
        <f t="shared" si="0"/>
        <v>0</v>
      </c>
      <c r="L40" s="36">
        <f t="shared" si="3"/>
        <v>0</v>
      </c>
      <c r="M40" s="5" t="str">
        <f t="shared" si="4"/>
        <v xml:space="preserve">  </v>
      </c>
      <c r="N40" s="86"/>
      <c r="O40" s="87"/>
    </row>
    <row r="41" spans="2:15" ht="12.75" customHeight="1" x14ac:dyDescent="0.2">
      <c r="B41" s="28">
        <f t="shared" si="5"/>
        <v>45898</v>
      </c>
      <c r="C41" s="29">
        <f t="shared" si="1"/>
        <v>45898</v>
      </c>
      <c r="D41" s="30"/>
      <c r="E41" s="31"/>
      <c r="F41" s="32"/>
      <c r="G41" s="32"/>
      <c r="H41" s="32"/>
      <c r="I41" s="33">
        <f t="shared" si="2"/>
        <v>0</v>
      </c>
      <c r="J41" s="34"/>
      <c r="K41" s="35">
        <f t="shared" si="0"/>
        <v>0</v>
      </c>
      <c r="L41" s="36">
        <f t="shared" si="3"/>
        <v>0</v>
      </c>
      <c r="M41" s="5" t="str">
        <f t="shared" si="4"/>
        <v xml:space="preserve">  </v>
      </c>
      <c r="N41" s="82"/>
      <c r="O41" s="83"/>
    </row>
    <row r="42" spans="2:15" ht="12.75" customHeight="1" x14ac:dyDescent="0.2">
      <c r="B42" s="28">
        <f t="shared" si="5"/>
        <v>45899</v>
      </c>
      <c r="C42" s="29">
        <f t="shared" si="1"/>
        <v>45899</v>
      </c>
      <c r="D42" s="30"/>
      <c r="E42" s="31"/>
      <c r="F42" s="32"/>
      <c r="G42" s="32"/>
      <c r="H42" s="32"/>
      <c r="I42" s="33">
        <f t="shared" si="2"/>
        <v>0</v>
      </c>
      <c r="J42" s="34"/>
      <c r="K42" s="35">
        <f t="shared" si="0"/>
        <v>0</v>
      </c>
      <c r="L42" s="36">
        <f t="shared" si="3"/>
        <v>0</v>
      </c>
      <c r="M42" s="5" t="str">
        <f t="shared" si="4"/>
        <v xml:space="preserve"> </v>
      </c>
      <c r="N42" s="82"/>
      <c r="O42" s="83"/>
    </row>
    <row r="43" spans="2:15" ht="12.75" customHeight="1" thickBot="1" x14ac:dyDescent="0.25">
      <c r="B43" s="56">
        <f>B42+1</f>
        <v>45900</v>
      </c>
      <c r="C43" s="57">
        <f t="shared" si="1"/>
        <v>45900</v>
      </c>
      <c r="D43" s="58"/>
      <c r="E43" s="59"/>
      <c r="F43" s="60"/>
      <c r="G43" s="60"/>
      <c r="H43" s="60"/>
      <c r="I43" s="61">
        <f t="shared" si="2"/>
        <v>0</v>
      </c>
      <c r="J43" s="62"/>
      <c r="K43" s="61">
        <f t="shared" si="0"/>
        <v>0</v>
      </c>
      <c r="L43" s="63">
        <f t="shared" si="3"/>
        <v>0</v>
      </c>
      <c r="M43" s="5" t="str">
        <f t="shared" si="4"/>
        <v xml:space="preserve"> </v>
      </c>
      <c r="N43" s="84"/>
      <c r="O43" s="85"/>
    </row>
    <row r="44" spans="2:15" ht="12.75" customHeight="1" thickBot="1" x14ac:dyDescent="0.25">
      <c r="B44" s="10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88"/>
      <c r="O44" s="89"/>
    </row>
    <row r="45" spans="2:15" ht="16.5" customHeight="1" x14ac:dyDescent="0.25">
      <c r="B45" s="10"/>
      <c r="C45" s="5"/>
      <c r="D45" s="5"/>
      <c r="E45" s="5"/>
      <c r="F45" s="5"/>
      <c r="G45" s="5"/>
      <c r="H45" s="5"/>
      <c r="I45" s="5"/>
      <c r="J45" s="90" t="s">
        <v>26</v>
      </c>
      <c r="K45" s="92"/>
      <c r="L45" s="66">
        <f>SUM(L12:L43)</f>
        <v>-1276.8000000000002</v>
      </c>
      <c r="M45" s="5"/>
      <c r="N45" s="84"/>
      <c r="O45" s="85"/>
    </row>
    <row r="46" spans="2:15" ht="16.5" customHeight="1" x14ac:dyDescent="0.25">
      <c r="B46" s="10"/>
      <c r="C46" s="5"/>
      <c r="D46" s="5"/>
      <c r="E46" s="5"/>
      <c r="F46" s="5"/>
      <c r="G46" s="5"/>
      <c r="H46" s="5"/>
      <c r="I46" s="5"/>
      <c r="J46" s="93" t="s">
        <v>27</v>
      </c>
      <c r="K46" s="95"/>
      <c r="L46" s="67">
        <f>COUNTIF(M13:M43,"??")*$G$6/5</f>
        <v>176.4</v>
      </c>
      <c r="M46" s="5"/>
      <c r="N46" s="82"/>
      <c r="O46" s="83"/>
    </row>
    <row r="47" spans="2:15" ht="16.5" customHeight="1" thickBot="1" x14ac:dyDescent="0.3">
      <c r="B47" s="68"/>
      <c r="C47" s="69"/>
      <c r="D47" s="69"/>
      <c r="E47" s="69"/>
      <c r="F47" s="69"/>
      <c r="G47" s="69"/>
      <c r="H47" s="69"/>
      <c r="I47" s="69"/>
      <c r="J47" s="96" t="s">
        <v>28</v>
      </c>
      <c r="K47" s="98"/>
      <c r="L47" s="70">
        <f>L45-L46</f>
        <v>-1453.2000000000003</v>
      </c>
      <c r="M47" s="69"/>
      <c r="N47" s="151"/>
      <c r="O47" s="152"/>
    </row>
    <row r="49" spans="2:15" ht="40.5" customHeight="1" thickBot="1" x14ac:dyDescent="0.25">
      <c r="B49" s="148" t="s">
        <v>49</v>
      </c>
      <c r="C49" s="149"/>
      <c r="D49" s="149"/>
      <c r="E49" s="150"/>
      <c r="F49" s="145"/>
      <c r="G49" s="146"/>
      <c r="H49" s="146"/>
      <c r="I49" s="147"/>
      <c r="K49" s="142" t="s">
        <v>50</v>
      </c>
      <c r="L49" s="143"/>
      <c r="M49" s="143"/>
      <c r="N49" s="144"/>
      <c r="O49" s="144"/>
    </row>
  </sheetData>
  <mergeCells count="60">
    <mergeCell ref="B49:E49"/>
    <mergeCell ref="F49:I49"/>
    <mergeCell ref="K49:M49"/>
    <mergeCell ref="N49:O49"/>
    <mergeCell ref="J46:K46"/>
    <mergeCell ref="N46:O46"/>
    <mergeCell ref="J47:K47"/>
    <mergeCell ref="N47:O47"/>
    <mergeCell ref="N42:O42"/>
    <mergeCell ref="N43:O43"/>
    <mergeCell ref="N44:O44"/>
    <mergeCell ref="J45:K45"/>
    <mergeCell ref="N45:O45"/>
    <mergeCell ref="N37:O37"/>
    <mergeCell ref="N38:O38"/>
    <mergeCell ref="N39:O39"/>
    <mergeCell ref="N40:O40"/>
    <mergeCell ref="N41:O41"/>
    <mergeCell ref="N32:O32"/>
    <mergeCell ref="N33:O33"/>
    <mergeCell ref="N34:O34"/>
    <mergeCell ref="N35:O35"/>
    <mergeCell ref="N36:O36"/>
    <mergeCell ref="N27:O27"/>
    <mergeCell ref="N28:O28"/>
    <mergeCell ref="N29:O29"/>
    <mergeCell ref="N30:O30"/>
    <mergeCell ref="N31:O31"/>
    <mergeCell ref="N21:O22"/>
    <mergeCell ref="N23:O23"/>
    <mergeCell ref="N24:O24"/>
    <mergeCell ref="N25:O25"/>
    <mergeCell ref="N26:O26"/>
    <mergeCell ref="J10:J11"/>
    <mergeCell ref="K10:K11"/>
    <mergeCell ref="L10:L11"/>
    <mergeCell ref="N10:N11"/>
    <mergeCell ref="O10:O11"/>
    <mergeCell ref="B2:O2"/>
    <mergeCell ref="B4:F4"/>
    <mergeCell ref="G4:I4"/>
    <mergeCell ref="B5:F5"/>
    <mergeCell ref="G5:I5"/>
    <mergeCell ref="J4:K4"/>
    <mergeCell ref="L4:N4"/>
    <mergeCell ref="J5:K5"/>
    <mergeCell ref="L5:N5"/>
    <mergeCell ref="B12:D12"/>
    <mergeCell ref="B6:F6"/>
    <mergeCell ref="G6:I6"/>
    <mergeCell ref="B7:F7"/>
    <mergeCell ref="G7:I7"/>
    <mergeCell ref="B8:F8"/>
    <mergeCell ref="G8:I8"/>
    <mergeCell ref="B10:D11"/>
    <mergeCell ref="E10:E11"/>
    <mergeCell ref="F10:F11"/>
    <mergeCell ref="G10:G11"/>
    <mergeCell ref="H10:H11"/>
    <mergeCell ref="I10:I11"/>
  </mergeCells>
  <conditionalFormatting sqref="E13:H43 J13:J43">
    <cfRule type="expression" dxfId="9" priority="2" stopIfTrue="1">
      <formula>($M13=" ")</formula>
    </cfRule>
  </conditionalFormatting>
  <conditionalFormatting sqref="L47">
    <cfRule type="expression" dxfId="8" priority="1" stopIfTrue="1">
      <formula>($L$47&lt;0)</formula>
    </cfRule>
  </conditionalFormatting>
  <dataValidations count="1">
    <dataValidation type="list" allowBlank="1" showInputMessage="1" showErrorMessage="1" sqref="J13:J43" xr:uid="{8B5EE851-CD9F-4D36-BA97-E85DE4CD3947}">
      <formula1>$N$13:$N$19</formula1>
    </dataValidation>
  </dataValidations>
  <pageMargins left="0.70866141732283472" right="0.70866141732283472" top="0.78740157480314965" bottom="0.78740157480314965" header="0.31496062992125984" footer="0.31496062992125984"/>
  <pageSetup paperSize="9" scale="69" orientation="landscape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3BE076-7336-4834-85A8-7C276FEEC6A4}">
  <sheetPr>
    <pageSetUpPr fitToPage="1"/>
  </sheetPr>
  <dimension ref="B1:Q49"/>
  <sheetViews>
    <sheetView zoomScale="85" zoomScaleNormal="85" workbookViewId="0">
      <selection sqref="A1:XFD1048576"/>
    </sheetView>
  </sheetViews>
  <sheetFormatPr baseColWidth="10" defaultColWidth="10.85546875" defaultRowHeight="12.75" x14ac:dyDescent="0.2"/>
  <cols>
    <col min="1" max="1" width="3.42578125" style="1" customWidth="1"/>
    <col min="2" max="2" width="3.7109375" style="1" customWidth="1"/>
    <col min="3" max="3" width="6.28515625" style="1" customWidth="1"/>
    <col min="4" max="4" width="2.28515625" style="1" customWidth="1"/>
    <col min="5" max="12" width="12" style="1" customWidth="1"/>
    <col min="13" max="13" width="3" style="1" customWidth="1"/>
    <col min="14" max="14" width="48.140625" style="1" customWidth="1"/>
    <col min="15" max="15" width="27.85546875" style="1" customWidth="1"/>
    <col min="16" max="16384" width="10.85546875" style="1"/>
  </cols>
  <sheetData>
    <row r="1" spans="2:15" ht="13.5" thickBot="1" x14ac:dyDescent="0.25"/>
    <row r="2" spans="2:15" ht="27" thickBot="1" x14ac:dyDescent="0.45">
      <c r="B2" s="113" t="s">
        <v>0</v>
      </c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5"/>
    </row>
    <row r="3" spans="2:15" ht="16.5" thickBot="1" x14ac:dyDescent="0.3">
      <c r="B3" s="2"/>
      <c r="C3" s="3"/>
      <c r="D3" s="3"/>
      <c r="E3" s="3"/>
      <c r="F3" s="4"/>
      <c r="G3" s="4"/>
      <c r="H3" s="4"/>
      <c r="I3" s="5"/>
      <c r="J3" s="5"/>
      <c r="K3" s="5"/>
      <c r="L3" s="5"/>
      <c r="M3" s="5"/>
      <c r="N3" s="5"/>
      <c r="O3" s="8"/>
    </row>
    <row r="4" spans="2:15" ht="15.75" x14ac:dyDescent="0.25">
      <c r="B4" s="90" t="s">
        <v>5</v>
      </c>
      <c r="C4" s="91"/>
      <c r="D4" s="91"/>
      <c r="E4" s="91"/>
      <c r="F4" s="92"/>
      <c r="G4" s="109" t="str">
        <f>Januar!$G$4</f>
        <v>Name Betrieb</v>
      </c>
      <c r="H4" s="104"/>
      <c r="I4" s="105"/>
      <c r="J4" s="90" t="s">
        <v>52</v>
      </c>
      <c r="K4" s="92"/>
      <c r="L4" s="104" t="str">
        <f>Januar!$L$4</f>
        <v>Strasse</v>
      </c>
      <c r="M4" s="104"/>
      <c r="N4" s="105"/>
      <c r="O4" s="8"/>
    </row>
    <row r="5" spans="2:15" ht="16.5" thickBot="1" x14ac:dyDescent="0.3">
      <c r="B5" s="93" t="s">
        <v>1</v>
      </c>
      <c r="C5" s="94"/>
      <c r="D5" s="94"/>
      <c r="E5" s="94"/>
      <c r="F5" s="95"/>
      <c r="G5" s="101" t="str">
        <f>Januar!$G$5</f>
        <v>Vorname Nachname</v>
      </c>
      <c r="H5" s="102"/>
      <c r="I5" s="103"/>
      <c r="J5" s="99" t="s">
        <v>53</v>
      </c>
      <c r="K5" s="100"/>
      <c r="L5" s="106" t="str">
        <f>Januar!$L$5</f>
        <v>Postleitzahl, Ort</v>
      </c>
      <c r="M5" s="107"/>
      <c r="N5" s="108"/>
      <c r="O5" s="8"/>
    </row>
    <row r="6" spans="2:15" ht="15.75" x14ac:dyDescent="0.25">
      <c r="B6" s="93" t="s">
        <v>25</v>
      </c>
      <c r="C6" s="94"/>
      <c r="D6" s="94"/>
      <c r="E6" s="94"/>
      <c r="F6" s="95"/>
      <c r="G6" s="101">
        <f>Januar!$G$6</f>
        <v>42</v>
      </c>
      <c r="H6" s="102"/>
      <c r="I6" s="103"/>
      <c r="J6" s="5"/>
      <c r="K6" s="5"/>
      <c r="L6" s="5"/>
      <c r="M6" s="9"/>
      <c r="N6" s="9"/>
      <c r="O6" s="8"/>
    </row>
    <row r="7" spans="2:15" ht="15.75" x14ac:dyDescent="0.25">
      <c r="B7" s="93" t="s">
        <v>3</v>
      </c>
      <c r="C7" s="94"/>
      <c r="D7" s="94"/>
      <c r="E7" s="94"/>
      <c r="F7" s="95"/>
      <c r="G7" s="101">
        <f>Januar!$G$7</f>
        <v>2025</v>
      </c>
      <c r="H7" s="102"/>
      <c r="I7" s="103"/>
      <c r="J7" s="5"/>
      <c r="K7" s="5"/>
      <c r="L7" s="5"/>
      <c r="M7" s="5"/>
      <c r="N7" s="5"/>
      <c r="O7" s="8"/>
    </row>
    <row r="8" spans="2:15" ht="16.5" thickBot="1" x14ac:dyDescent="0.3">
      <c r="B8" s="96" t="s">
        <v>4</v>
      </c>
      <c r="C8" s="97"/>
      <c r="D8" s="97"/>
      <c r="E8" s="97"/>
      <c r="F8" s="98"/>
      <c r="G8" s="139">
        <f>DATE(G7,9,1)</f>
        <v>45901</v>
      </c>
      <c r="H8" s="140"/>
      <c r="I8" s="141"/>
      <c r="J8" s="5"/>
      <c r="K8" s="5"/>
      <c r="L8" s="5"/>
      <c r="M8" s="5"/>
      <c r="N8" s="5"/>
      <c r="O8" s="8"/>
    </row>
    <row r="9" spans="2:15" ht="13.5" thickBot="1" x14ac:dyDescent="0.25">
      <c r="B9" s="10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8"/>
    </row>
    <row r="10" spans="2:15" ht="49.5" customHeight="1" x14ac:dyDescent="0.2">
      <c r="B10" s="120" t="s">
        <v>6</v>
      </c>
      <c r="C10" s="121"/>
      <c r="D10" s="122"/>
      <c r="E10" s="137" t="s">
        <v>14</v>
      </c>
      <c r="F10" s="133" t="s">
        <v>15</v>
      </c>
      <c r="G10" s="133" t="s">
        <v>7</v>
      </c>
      <c r="H10" s="133" t="s">
        <v>8</v>
      </c>
      <c r="I10" s="133" t="s">
        <v>9</v>
      </c>
      <c r="J10" s="133" t="s">
        <v>16</v>
      </c>
      <c r="K10" s="133" t="s">
        <v>17</v>
      </c>
      <c r="L10" s="135" t="s">
        <v>18</v>
      </c>
      <c r="M10" s="5"/>
      <c r="N10" s="116" t="s">
        <v>10</v>
      </c>
      <c r="O10" s="118" t="s">
        <v>11</v>
      </c>
    </row>
    <row r="11" spans="2:15" s="11" customFormat="1" ht="16.5" customHeight="1" thickBot="1" x14ac:dyDescent="0.25">
      <c r="B11" s="123"/>
      <c r="C11" s="124"/>
      <c r="D11" s="125"/>
      <c r="E11" s="138"/>
      <c r="F11" s="134"/>
      <c r="G11" s="134"/>
      <c r="H11" s="134"/>
      <c r="I11" s="134"/>
      <c r="J11" s="134"/>
      <c r="K11" s="134"/>
      <c r="L11" s="136"/>
      <c r="M11" s="12"/>
      <c r="N11" s="117"/>
      <c r="O11" s="119"/>
    </row>
    <row r="12" spans="2:15" s="11" customFormat="1" ht="27" customHeight="1" thickBot="1" x14ac:dyDescent="0.3">
      <c r="B12" s="130" t="s">
        <v>51</v>
      </c>
      <c r="C12" s="131"/>
      <c r="D12" s="132"/>
      <c r="E12" s="13"/>
      <c r="F12" s="14"/>
      <c r="G12" s="14"/>
      <c r="H12" s="14"/>
      <c r="I12" s="14"/>
      <c r="J12" s="14"/>
      <c r="K12" s="14"/>
      <c r="L12" s="15">
        <f>August!L47</f>
        <v>-1453.2000000000003</v>
      </c>
      <c r="M12" s="12"/>
      <c r="N12" s="16"/>
      <c r="O12" s="17"/>
    </row>
    <row r="13" spans="2:15" x14ac:dyDescent="0.2">
      <c r="B13" s="18">
        <f>G8</f>
        <v>45901</v>
      </c>
      <c r="C13" s="19">
        <f>B13</f>
        <v>45901</v>
      </c>
      <c r="D13" s="20"/>
      <c r="E13" s="21"/>
      <c r="F13" s="22"/>
      <c r="G13" s="22"/>
      <c r="H13" s="22"/>
      <c r="I13" s="23">
        <f>ROUND(20*24*(F13-E13-(H13-G13)),0)/20</f>
        <v>0</v>
      </c>
      <c r="J13" s="24"/>
      <c r="K13" s="23">
        <f t="shared" ref="K13:K42" si="0">IF(OR(J13=$N$13,J13=$N$14),ROUND(20*$G$6/5,1)/20,0)</f>
        <v>0</v>
      </c>
      <c r="L13" s="25">
        <f>I13+K13</f>
        <v>0</v>
      </c>
      <c r="M13" s="5" t="str">
        <f>IF(OR(AND(OR(WEEKDAY($B13,2)=6,WEEKDAY($B13,2)=7),$D13=""),AND(WEEKDAY($B13,2)&lt;&gt;6,WEEKDAY($B13,2)&lt;&gt;7,$D13&lt;&gt;""))," ","  ")</f>
        <v xml:space="preserve">  </v>
      </c>
      <c r="N13" s="26" t="s">
        <v>19</v>
      </c>
      <c r="O13" s="27" t="s">
        <v>12</v>
      </c>
    </row>
    <row r="14" spans="2:15" x14ac:dyDescent="0.2">
      <c r="B14" s="28">
        <f>B13+1</f>
        <v>45902</v>
      </c>
      <c r="C14" s="29">
        <f t="shared" ref="C14:C42" si="1">B14</f>
        <v>45902</v>
      </c>
      <c r="D14" s="30"/>
      <c r="E14" s="31"/>
      <c r="F14" s="32"/>
      <c r="G14" s="32"/>
      <c r="H14" s="32"/>
      <c r="I14" s="33">
        <f t="shared" ref="I14:I42" si="2">ROUND(20*24*(F14-E14-(H14-G14)),0)/20</f>
        <v>0</v>
      </c>
      <c r="J14" s="34"/>
      <c r="K14" s="35">
        <f t="shared" si="0"/>
        <v>0</v>
      </c>
      <c r="L14" s="36">
        <f t="shared" ref="L14:L42" si="3">I14+K14</f>
        <v>0</v>
      </c>
      <c r="M14" s="5" t="str">
        <f t="shared" ref="M14:M42" si="4">IF(OR(AND(OR(WEEKDAY($B14,2)=6,WEEKDAY($B14,2)=7),$D14=""),AND(WEEKDAY($B14,2)&lt;&gt;6,WEEKDAY($B14,2)&lt;&gt;7,$D14&lt;&gt;""))," ","  ")</f>
        <v xml:space="preserve">  </v>
      </c>
      <c r="N14" s="37" t="s">
        <v>20</v>
      </c>
      <c r="O14" s="38" t="s">
        <v>12</v>
      </c>
    </row>
    <row r="15" spans="2:15" x14ac:dyDescent="0.2">
      <c r="B15" s="28">
        <f t="shared" ref="B15:B42" si="5">B14+1</f>
        <v>45903</v>
      </c>
      <c r="C15" s="29">
        <f t="shared" si="1"/>
        <v>45903</v>
      </c>
      <c r="D15" s="30"/>
      <c r="E15" s="31"/>
      <c r="F15" s="32"/>
      <c r="G15" s="32"/>
      <c r="H15" s="32"/>
      <c r="I15" s="33">
        <f t="shared" si="2"/>
        <v>0</v>
      </c>
      <c r="J15" s="34"/>
      <c r="K15" s="35">
        <f t="shared" si="0"/>
        <v>0</v>
      </c>
      <c r="L15" s="36">
        <f t="shared" si="3"/>
        <v>0</v>
      </c>
      <c r="M15" s="5" t="str">
        <f t="shared" si="4"/>
        <v xml:space="preserve">  </v>
      </c>
      <c r="N15" s="37" t="s">
        <v>21</v>
      </c>
      <c r="O15" s="38" t="s">
        <v>13</v>
      </c>
    </row>
    <row r="16" spans="2:15" x14ac:dyDescent="0.2">
      <c r="B16" s="28">
        <f t="shared" si="5"/>
        <v>45904</v>
      </c>
      <c r="C16" s="29">
        <f t="shared" si="1"/>
        <v>45904</v>
      </c>
      <c r="D16" s="30"/>
      <c r="E16" s="31"/>
      <c r="F16" s="32"/>
      <c r="G16" s="32"/>
      <c r="H16" s="32"/>
      <c r="I16" s="33">
        <f t="shared" si="2"/>
        <v>0</v>
      </c>
      <c r="J16" s="34"/>
      <c r="K16" s="35">
        <f t="shared" si="0"/>
        <v>0</v>
      </c>
      <c r="L16" s="36">
        <f t="shared" si="3"/>
        <v>0</v>
      </c>
      <c r="M16" s="5" t="str">
        <f t="shared" si="4"/>
        <v xml:space="preserve">  </v>
      </c>
      <c r="N16" s="37" t="s">
        <v>22</v>
      </c>
      <c r="O16" s="38" t="s">
        <v>13</v>
      </c>
    </row>
    <row r="17" spans="2:17" x14ac:dyDescent="0.2">
      <c r="B17" s="28">
        <f t="shared" si="5"/>
        <v>45905</v>
      </c>
      <c r="C17" s="29">
        <f t="shared" si="1"/>
        <v>45905</v>
      </c>
      <c r="D17" s="30"/>
      <c r="E17" s="31"/>
      <c r="F17" s="32"/>
      <c r="G17" s="32"/>
      <c r="H17" s="32"/>
      <c r="I17" s="33">
        <f t="shared" si="2"/>
        <v>0</v>
      </c>
      <c r="J17" s="34"/>
      <c r="K17" s="35">
        <f t="shared" si="0"/>
        <v>0</v>
      </c>
      <c r="L17" s="36">
        <f t="shared" si="3"/>
        <v>0</v>
      </c>
      <c r="M17" s="5" t="str">
        <f t="shared" si="4"/>
        <v xml:space="preserve">  </v>
      </c>
      <c r="N17" s="37" t="s">
        <v>23</v>
      </c>
      <c r="O17" s="38" t="s">
        <v>13</v>
      </c>
    </row>
    <row r="18" spans="2:17" x14ac:dyDescent="0.2">
      <c r="B18" s="28">
        <f t="shared" si="5"/>
        <v>45906</v>
      </c>
      <c r="C18" s="29">
        <f t="shared" si="1"/>
        <v>45906</v>
      </c>
      <c r="D18" s="30"/>
      <c r="E18" s="31"/>
      <c r="F18" s="32"/>
      <c r="G18" s="32"/>
      <c r="H18" s="32"/>
      <c r="I18" s="33">
        <f t="shared" si="2"/>
        <v>0</v>
      </c>
      <c r="J18" s="34"/>
      <c r="K18" s="35">
        <f t="shared" si="0"/>
        <v>0</v>
      </c>
      <c r="L18" s="36">
        <f t="shared" si="3"/>
        <v>0</v>
      </c>
      <c r="M18" s="5" t="str">
        <f t="shared" si="4"/>
        <v xml:space="preserve"> </v>
      </c>
      <c r="N18" s="37" t="s">
        <v>24</v>
      </c>
      <c r="O18" s="38" t="s">
        <v>13</v>
      </c>
    </row>
    <row r="19" spans="2:17" ht="12.75" customHeight="1" thickBot="1" x14ac:dyDescent="0.25">
      <c r="B19" s="28">
        <f t="shared" si="5"/>
        <v>45907</v>
      </c>
      <c r="C19" s="29">
        <f t="shared" si="1"/>
        <v>45907</v>
      </c>
      <c r="D19" s="30"/>
      <c r="E19" s="31"/>
      <c r="F19" s="32"/>
      <c r="G19" s="32"/>
      <c r="H19" s="32"/>
      <c r="I19" s="33">
        <f t="shared" si="2"/>
        <v>0</v>
      </c>
      <c r="J19" s="34"/>
      <c r="K19" s="35">
        <f t="shared" si="0"/>
        <v>0</v>
      </c>
      <c r="L19" s="36">
        <f t="shared" si="3"/>
        <v>0</v>
      </c>
      <c r="M19" s="5" t="str">
        <f t="shared" si="4"/>
        <v xml:space="preserve"> </v>
      </c>
      <c r="N19" s="39" t="s">
        <v>48</v>
      </c>
      <c r="O19" s="40" t="s">
        <v>13</v>
      </c>
    </row>
    <row r="20" spans="2:17" ht="12.75" customHeight="1" thickBot="1" x14ac:dyDescent="0.25">
      <c r="B20" s="28">
        <f t="shared" si="5"/>
        <v>45908</v>
      </c>
      <c r="C20" s="29">
        <f t="shared" si="1"/>
        <v>45908</v>
      </c>
      <c r="D20" s="30"/>
      <c r="E20" s="31"/>
      <c r="F20" s="32"/>
      <c r="G20" s="32"/>
      <c r="H20" s="32"/>
      <c r="I20" s="33">
        <f t="shared" si="2"/>
        <v>0</v>
      </c>
      <c r="J20" s="34"/>
      <c r="K20" s="35">
        <f t="shared" si="0"/>
        <v>0</v>
      </c>
      <c r="L20" s="36">
        <f t="shared" si="3"/>
        <v>0</v>
      </c>
      <c r="M20" s="5" t="str">
        <f t="shared" si="4"/>
        <v xml:space="preserve">  </v>
      </c>
      <c r="N20" s="5"/>
      <c r="O20" s="8"/>
    </row>
    <row r="21" spans="2:17" ht="12.75" customHeight="1" x14ac:dyDescent="0.2">
      <c r="B21" s="28">
        <f t="shared" si="5"/>
        <v>45909</v>
      </c>
      <c r="C21" s="29">
        <f t="shared" si="1"/>
        <v>45909</v>
      </c>
      <c r="D21" s="30"/>
      <c r="E21" s="31"/>
      <c r="F21" s="32"/>
      <c r="G21" s="32"/>
      <c r="H21" s="32"/>
      <c r="I21" s="33">
        <f t="shared" si="2"/>
        <v>0</v>
      </c>
      <c r="J21" s="34"/>
      <c r="K21" s="35">
        <f t="shared" si="0"/>
        <v>0</v>
      </c>
      <c r="L21" s="36">
        <f t="shared" si="3"/>
        <v>0</v>
      </c>
      <c r="M21" s="5" t="str">
        <f t="shared" si="4"/>
        <v xml:space="preserve">  </v>
      </c>
      <c r="N21" s="126" t="s">
        <v>46</v>
      </c>
      <c r="O21" s="127"/>
    </row>
    <row r="22" spans="2:17" s="49" customFormat="1" ht="12.75" customHeight="1" thickBot="1" x14ac:dyDescent="0.25">
      <c r="B22" s="41">
        <f t="shared" si="5"/>
        <v>45910</v>
      </c>
      <c r="C22" s="42">
        <f t="shared" si="1"/>
        <v>45910</v>
      </c>
      <c r="D22" s="43"/>
      <c r="E22" s="44"/>
      <c r="F22" s="45"/>
      <c r="G22" s="45"/>
      <c r="H22" s="45"/>
      <c r="I22" s="72">
        <f t="shared" si="2"/>
        <v>0</v>
      </c>
      <c r="J22" s="46"/>
      <c r="K22" s="35">
        <f t="shared" si="0"/>
        <v>0</v>
      </c>
      <c r="L22" s="47">
        <f t="shared" si="3"/>
        <v>0</v>
      </c>
      <c r="M22" s="5" t="str">
        <f t="shared" si="4"/>
        <v xml:space="preserve">  </v>
      </c>
      <c r="N22" s="128"/>
      <c r="O22" s="129"/>
      <c r="P22" s="48"/>
      <c r="Q22" s="48"/>
    </row>
    <row r="23" spans="2:17" ht="12.75" customHeight="1" x14ac:dyDescent="0.2">
      <c r="B23" s="28">
        <f t="shared" si="5"/>
        <v>45911</v>
      </c>
      <c r="C23" s="29">
        <f t="shared" si="1"/>
        <v>45911</v>
      </c>
      <c r="D23" s="30"/>
      <c r="E23" s="31"/>
      <c r="F23" s="32"/>
      <c r="G23" s="32"/>
      <c r="H23" s="32"/>
      <c r="I23" s="33">
        <f t="shared" si="2"/>
        <v>0</v>
      </c>
      <c r="J23" s="34"/>
      <c r="K23" s="35">
        <f t="shared" si="0"/>
        <v>0</v>
      </c>
      <c r="L23" s="36">
        <f t="shared" si="3"/>
        <v>0</v>
      </c>
      <c r="M23" s="5" t="str">
        <f t="shared" si="4"/>
        <v xml:space="preserve">  </v>
      </c>
      <c r="N23" s="84"/>
      <c r="O23" s="85"/>
    </row>
    <row r="24" spans="2:17" ht="12.75" customHeight="1" x14ac:dyDescent="0.2">
      <c r="B24" s="28">
        <f t="shared" si="5"/>
        <v>45912</v>
      </c>
      <c r="C24" s="29">
        <f t="shared" si="1"/>
        <v>45912</v>
      </c>
      <c r="D24" s="30"/>
      <c r="E24" s="31"/>
      <c r="F24" s="32"/>
      <c r="G24" s="32"/>
      <c r="H24" s="32"/>
      <c r="I24" s="33">
        <f t="shared" si="2"/>
        <v>0</v>
      </c>
      <c r="J24" s="34"/>
      <c r="K24" s="35">
        <f t="shared" si="0"/>
        <v>0</v>
      </c>
      <c r="L24" s="36">
        <f t="shared" si="3"/>
        <v>0</v>
      </c>
      <c r="M24" s="5" t="str">
        <f t="shared" si="4"/>
        <v xml:space="preserve">  </v>
      </c>
      <c r="N24" s="82" t="s">
        <v>43</v>
      </c>
      <c r="O24" s="87"/>
    </row>
    <row r="25" spans="2:17" ht="12.75" customHeight="1" x14ac:dyDescent="0.2">
      <c r="B25" s="28">
        <f t="shared" si="5"/>
        <v>45913</v>
      </c>
      <c r="C25" s="29">
        <f t="shared" si="1"/>
        <v>45913</v>
      </c>
      <c r="D25" s="30"/>
      <c r="E25" s="31"/>
      <c r="F25" s="32"/>
      <c r="G25" s="32"/>
      <c r="H25" s="32"/>
      <c r="I25" s="33">
        <f t="shared" si="2"/>
        <v>0</v>
      </c>
      <c r="J25" s="34"/>
      <c r="K25" s="35">
        <f t="shared" si="0"/>
        <v>0</v>
      </c>
      <c r="L25" s="36">
        <f t="shared" si="3"/>
        <v>0</v>
      </c>
      <c r="M25" s="5" t="str">
        <f t="shared" si="4"/>
        <v xml:space="preserve"> </v>
      </c>
      <c r="N25" s="82" t="s">
        <v>44</v>
      </c>
      <c r="O25" s="83"/>
    </row>
    <row r="26" spans="2:17" ht="12.75" customHeight="1" x14ac:dyDescent="0.2">
      <c r="B26" s="28">
        <f t="shared" si="5"/>
        <v>45914</v>
      </c>
      <c r="C26" s="29">
        <f t="shared" si="1"/>
        <v>45914</v>
      </c>
      <c r="D26" s="30"/>
      <c r="E26" s="31"/>
      <c r="F26" s="32"/>
      <c r="G26" s="32"/>
      <c r="H26" s="32"/>
      <c r="I26" s="33">
        <f t="shared" si="2"/>
        <v>0</v>
      </c>
      <c r="J26" s="34"/>
      <c r="K26" s="35">
        <f t="shared" si="0"/>
        <v>0</v>
      </c>
      <c r="L26" s="36">
        <f t="shared" si="3"/>
        <v>0</v>
      </c>
      <c r="M26" s="5" t="str">
        <f t="shared" si="4"/>
        <v xml:space="preserve"> </v>
      </c>
      <c r="N26" s="82"/>
      <c r="O26" s="83"/>
    </row>
    <row r="27" spans="2:17" ht="12.75" customHeight="1" x14ac:dyDescent="0.2">
      <c r="B27" s="28">
        <f t="shared" si="5"/>
        <v>45915</v>
      </c>
      <c r="C27" s="29">
        <f t="shared" si="1"/>
        <v>45915</v>
      </c>
      <c r="D27" s="30"/>
      <c r="E27" s="31"/>
      <c r="F27" s="32"/>
      <c r="G27" s="32"/>
      <c r="H27" s="32"/>
      <c r="I27" s="33">
        <f t="shared" si="2"/>
        <v>0</v>
      </c>
      <c r="J27" s="34"/>
      <c r="K27" s="35">
        <f t="shared" si="0"/>
        <v>0</v>
      </c>
      <c r="L27" s="36">
        <f t="shared" si="3"/>
        <v>0</v>
      </c>
      <c r="M27" s="5" t="str">
        <f t="shared" si="4"/>
        <v xml:space="preserve">  </v>
      </c>
      <c r="N27" s="82" t="s">
        <v>45</v>
      </c>
      <c r="O27" s="83"/>
    </row>
    <row r="28" spans="2:17" ht="12.75" customHeight="1" x14ac:dyDescent="0.2">
      <c r="B28" s="28">
        <f t="shared" si="5"/>
        <v>45916</v>
      </c>
      <c r="C28" s="29">
        <f t="shared" si="1"/>
        <v>45916</v>
      </c>
      <c r="D28" s="30"/>
      <c r="E28" s="31"/>
      <c r="F28" s="32"/>
      <c r="G28" s="32"/>
      <c r="H28" s="32"/>
      <c r="I28" s="33">
        <f t="shared" si="2"/>
        <v>0</v>
      </c>
      <c r="J28" s="34"/>
      <c r="K28" s="35">
        <f t="shared" si="0"/>
        <v>0</v>
      </c>
      <c r="L28" s="36">
        <f t="shared" si="3"/>
        <v>0</v>
      </c>
      <c r="M28" s="5" t="str">
        <f t="shared" si="4"/>
        <v xml:space="preserve">  </v>
      </c>
      <c r="N28" s="82"/>
      <c r="O28" s="83"/>
    </row>
    <row r="29" spans="2:17" ht="12.75" customHeight="1" x14ac:dyDescent="0.2">
      <c r="B29" s="28">
        <f t="shared" si="5"/>
        <v>45917</v>
      </c>
      <c r="C29" s="29">
        <f t="shared" si="1"/>
        <v>45917</v>
      </c>
      <c r="D29" s="30"/>
      <c r="E29" s="31"/>
      <c r="F29" s="32"/>
      <c r="G29" s="32"/>
      <c r="H29" s="32"/>
      <c r="I29" s="33">
        <f t="shared" si="2"/>
        <v>0</v>
      </c>
      <c r="J29" s="34"/>
      <c r="K29" s="35">
        <f t="shared" si="0"/>
        <v>0</v>
      </c>
      <c r="L29" s="36">
        <f t="shared" si="3"/>
        <v>0</v>
      </c>
      <c r="M29" s="5" t="str">
        <f t="shared" si="4"/>
        <v xml:space="preserve">  </v>
      </c>
      <c r="N29" s="84"/>
      <c r="O29" s="85"/>
    </row>
    <row r="30" spans="2:17" ht="12.75" customHeight="1" x14ac:dyDescent="0.2">
      <c r="B30" s="28">
        <f t="shared" si="5"/>
        <v>45918</v>
      </c>
      <c r="C30" s="29">
        <f t="shared" si="1"/>
        <v>45918</v>
      </c>
      <c r="D30" s="30"/>
      <c r="E30" s="31"/>
      <c r="F30" s="32"/>
      <c r="G30" s="32"/>
      <c r="H30" s="32"/>
      <c r="I30" s="33">
        <f t="shared" si="2"/>
        <v>0</v>
      </c>
      <c r="J30" s="34"/>
      <c r="K30" s="35">
        <f t="shared" si="0"/>
        <v>0</v>
      </c>
      <c r="L30" s="36">
        <f t="shared" si="3"/>
        <v>0</v>
      </c>
      <c r="M30" s="5" t="str">
        <f t="shared" si="4"/>
        <v xml:space="preserve">  </v>
      </c>
      <c r="N30" s="86"/>
      <c r="O30" s="87"/>
    </row>
    <row r="31" spans="2:17" ht="12.75" customHeight="1" x14ac:dyDescent="0.2">
      <c r="B31" s="28">
        <f t="shared" si="5"/>
        <v>45919</v>
      </c>
      <c r="C31" s="29">
        <f t="shared" si="1"/>
        <v>45919</v>
      </c>
      <c r="D31" s="30"/>
      <c r="E31" s="31"/>
      <c r="F31" s="32"/>
      <c r="G31" s="32"/>
      <c r="H31" s="32"/>
      <c r="I31" s="33">
        <f t="shared" si="2"/>
        <v>0</v>
      </c>
      <c r="J31" s="34"/>
      <c r="K31" s="35">
        <f t="shared" si="0"/>
        <v>0</v>
      </c>
      <c r="L31" s="36">
        <f t="shared" si="3"/>
        <v>0</v>
      </c>
      <c r="M31" s="5" t="str">
        <f t="shared" si="4"/>
        <v xml:space="preserve">  </v>
      </c>
      <c r="N31" s="82"/>
      <c r="O31" s="83"/>
    </row>
    <row r="32" spans="2:17" ht="12.75" customHeight="1" x14ac:dyDescent="0.2">
      <c r="B32" s="28">
        <f t="shared" si="5"/>
        <v>45920</v>
      </c>
      <c r="C32" s="29">
        <f t="shared" si="1"/>
        <v>45920</v>
      </c>
      <c r="D32" s="30"/>
      <c r="E32" s="31"/>
      <c r="F32" s="32"/>
      <c r="G32" s="32"/>
      <c r="H32" s="32"/>
      <c r="I32" s="33">
        <f t="shared" si="2"/>
        <v>0</v>
      </c>
      <c r="J32" s="34"/>
      <c r="K32" s="35">
        <f t="shared" si="0"/>
        <v>0</v>
      </c>
      <c r="L32" s="36">
        <f t="shared" si="3"/>
        <v>0</v>
      </c>
      <c r="M32" s="5" t="str">
        <f t="shared" si="4"/>
        <v xml:space="preserve"> </v>
      </c>
      <c r="N32" s="82"/>
      <c r="O32" s="83"/>
    </row>
    <row r="33" spans="2:15" ht="12.75" customHeight="1" x14ac:dyDescent="0.2">
      <c r="B33" s="28">
        <f t="shared" si="5"/>
        <v>45921</v>
      </c>
      <c r="C33" s="29">
        <f t="shared" si="1"/>
        <v>45921</v>
      </c>
      <c r="D33" s="30"/>
      <c r="E33" s="31"/>
      <c r="F33" s="32"/>
      <c r="G33" s="32"/>
      <c r="H33" s="32"/>
      <c r="I33" s="33">
        <f t="shared" si="2"/>
        <v>0</v>
      </c>
      <c r="J33" s="34"/>
      <c r="K33" s="35">
        <f t="shared" si="0"/>
        <v>0</v>
      </c>
      <c r="L33" s="36">
        <f t="shared" si="3"/>
        <v>0</v>
      </c>
      <c r="M33" s="5" t="str">
        <f t="shared" si="4"/>
        <v xml:space="preserve"> </v>
      </c>
      <c r="N33" s="82"/>
      <c r="O33" s="83"/>
    </row>
    <row r="34" spans="2:15" ht="12.75" customHeight="1" x14ac:dyDescent="0.2">
      <c r="B34" s="28">
        <f t="shared" si="5"/>
        <v>45922</v>
      </c>
      <c r="C34" s="29">
        <f t="shared" si="1"/>
        <v>45922</v>
      </c>
      <c r="D34" s="30"/>
      <c r="E34" s="31"/>
      <c r="F34" s="32"/>
      <c r="G34" s="32"/>
      <c r="H34" s="32"/>
      <c r="I34" s="33">
        <f t="shared" si="2"/>
        <v>0</v>
      </c>
      <c r="J34" s="34"/>
      <c r="K34" s="35">
        <f t="shared" si="0"/>
        <v>0</v>
      </c>
      <c r="L34" s="36">
        <f t="shared" si="3"/>
        <v>0</v>
      </c>
      <c r="M34" s="5" t="str">
        <f t="shared" si="4"/>
        <v xml:space="preserve">  </v>
      </c>
      <c r="N34" s="82"/>
      <c r="O34" s="83"/>
    </row>
    <row r="35" spans="2:15" ht="12.75" customHeight="1" x14ac:dyDescent="0.2">
      <c r="B35" s="28">
        <f t="shared" si="5"/>
        <v>45923</v>
      </c>
      <c r="C35" s="29">
        <f t="shared" si="1"/>
        <v>45923</v>
      </c>
      <c r="D35" s="30"/>
      <c r="E35" s="31"/>
      <c r="F35" s="32"/>
      <c r="G35" s="32"/>
      <c r="H35" s="32"/>
      <c r="I35" s="33">
        <f t="shared" si="2"/>
        <v>0</v>
      </c>
      <c r="J35" s="34"/>
      <c r="K35" s="35">
        <f t="shared" si="0"/>
        <v>0</v>
      </c>
      <c r="L35" s="36">
        <f t="shared" si="3"/>
        <v>0</v>
      </c>
      <c r="M35" s="5" t="str">
        <f t="shared" si="4"/>
        <v xml:space="preserve">  </v>
      </c>
      <c r="N35" s="82"/>
      <c r="O35" s="83"/>
    </row>
    <row r="36" spans="2:15" ht="12.75" customHeight="1" x14ac:dyDescent="0.2">
      <c r="B36" s="28">
        <f t="shared" si="5"/>
        <v>45924</v>
      </c>
      <c r="C36" s="29">
        <f t="shared" si="1"/>
        <v>45924</v>
      </c>
      <c r="D36" s="30"/>
      <c r="E36" s="31"/>
      <c r="F36" s="32"/>
      <c r="G36" s="32"/>
      <c r="H36" s="32"/>
      <c r="I36" s="33">
        <f t="shared" si="2"/>
        <v>0</v>
      </c>
      <c r="J36" s="34"/>
      <c r="K36" s="35">
        <f t="shared" si="0"/>
        <v>0</v>
      </c>
      <c r="L36" s="36">
        <f t="shared" si="3"/>
        <v>0</v>
      </c>
      <c r="M36" s="5" t="str">
        <f t="shared" si="4"/>
        <v xml:space="preserve">  </v>
      </c>
      <c r="N36" s="82"/>
      <c r="O36" s="83"/>
    </row>
    <row r="37" spans="2:15" ht="12.75" customHeight="1" x14ac:dyDescent="0.2">
      <c r="B37" s="28">
        <f t="shared" si="5"/>
        <v>45925</v>
      </c>
      <c r="C37" s="29">
        <f t="shared" si="1"/>
        <v>45925</v>
      </c>
      <c r="D37" s="30"/>
      <c r="E37" s="31"/>
      <c r="F37" s="32"/>
      <c r="G37" s="32"/>
      <c r="H37" s="32"/>
      <c r="I37" s="33">
        <f t="shared" si="2"/>
        <v>0</v>
      </c>
      <c r="J37" s="34"/>
      <c r="K37" s="35">
        <f t="shared" si="0"/>
        <v>0</v>
      </c>
      <c r="L37" s="36">
        <f t="shared" si="3"/>
        <v>0</v>
      </c>
      <c r="M37" s="5" t="str">
        <f t="shared" si="4"/>
        <v xml:space="preserve">  </v>
      </c>
      <c r="N37" s="82"/>
      <c r="O37" s="83"/>
    </row>
    <row r="38" spans="2:15" ht="12.75" customHeight="1" x14ac:dyDescent="0.2">
      <c r="B38" s="28">
        <f t="shared" si="5"/>
        <v>45926</v>
      </c>
      <c r="C38" s="29">
        <f t="shared" si="1"/>
        <v>45926</v>
      </c>
      <c r="D38" s="30"/>
      <c r="E38" s="31"/>
      <c r="F38" s="32"/>
      <c r="G38" s="32"/>
      <c r="H38" s="32"/>
      <c r="I38" s="33">
        <f t="shared" si="2"/>
        <v>0</v>
      </c>
      <c r="J38" s="34"/>
      <c r="K38" s="35">
        <f t="shared" si="0"/>
        <v>0</v>
      </c>
      <c r="L38" s="36">
        <f t="shared" si="3"/>
        <v>0</v>
      </c>
      <c r="M38" s="5" t="str">
        <f t="shared" si="4"/>
        <v xml:space="preserve">  </v>
      </c>
      <c r="N38" s="82"/>
      <c r="O38" s="83"/>
    </row>
    <row r="39" spans="2:15" ht="12.75" customHeight="1" x14ac:dyDescent="0.2">
      <c r="B39" s="28">
        <f t="shared" si="5"/>
        <v>45927</v>
      </c>
      <c r="C39" s="29">
        <f t="shared" si="1"/>
        <v>45927</v>
      </c>
      <c r="D39" s="30"/>
      <c r="E39" s="31"/>
      <c r="F39" s="32"/>
      <c r="G39" s="32"/>
      <c r="H39" s="32"/>
      <c r="I39" s="33">
        <f t="shared" si="2"/>
        <v>0</v>
      </c>
      <c r="J39" s="34"/>
      <c r="K39" s="35">
        <f t="shared" si="0"/>
        <v>0</v>
      </c>
      <c r="L39" s="36">
        <f t="shared" si="3"/>
        <v>0</v>
      </c>
      <c r="M39" s="5" t="str">
        <f t="shared" si="4"/>
        <v xml:space="preserve"> </v>
      </c>
      <c r="N39" s="84"/>
      <c r="O39" s="85"/>
    </row>
    <row r="40" spans="2:15" ht="12.75" customHeight="1" x14ac:dyDescent="0.2">
      <c r="B40" s="28">
        <f t="shared" si="5"/>
        <v>45928</v>
      </c>
      <c r="C40" s="29">
        <f t="shared" si="1"/>
        <v>45928</v>
      </c>
      <c r="D40" s="30"/>
      <c r="E40" s="31"/>
      <c r="F40" s="32"/>
      <c r="G40" s="32"/>
      <c r="H40" s="32"/>
      <c r="I40" s="33">
        <f t="shared" si="2"/>
        <v>0</v>
      </c>
      <c r="J40" s="34"/>
      <c r="K40" s="35">
        <f t="shared" si="0"/>
        <v>0</v>
      </c>
      <c r="L40" s="36">
        <f t="shared" si="3"/>
        <v>0</v>
      </c>
      <c r="M40" s="5" t="str">
        <f t="shared" si="4"/>
        <v xml:space="preserve"> </v>
      </c>
      <c r="N40" s="86"/>
      <c r="O40" s="87"/>
    </row>
    <row r="41" spans="2:15" ht="12.75" customHeight="1" x14ac:dyDescent="0.2">
      <c r="B41" s="28">
        <f t="shared" si="5"/>
        <v>45929</v>
      </c>
      <c r="C41" s="29">
        <f t="shared" si="1"/>
        <v>45929</v>
      </c>
      <c r="D41" s="30"/>
      <c r="E41" s="31"/>
      <c r="F41" s="32"/>
      <c r="G41" s="32"/>
      <c r="H41" s="32"/>
      <c r="I41" s="33">
        <f t="shared" si="2"/>
        <v>0</v>
      </c>
      <c r="J41" s="34"/>
      <c r="K41" s="35">
        <f t="shared" si="0"/>
        <v>0</v>
      </c>
      <c r="L41" s="36">
        <f t="shared" si="3"/>
        <v>0</v>
      </c>
      <c r="M41" s="5" t="str">
        <f t="shared" si="4"/>
        <v xml:space="preserve">  </v>
      </c>
      <c r="N41" s="82"/>
      <c r="O41" s="83"/>
    </row>
    <row r="42" spans="2:15" ht="12.75" customHeight="1" thickBot="1" x14ac:dyDescent="0.25">
      <c r="B42" s="56">
        <f t="shared" si="5"/>
        <v>45930</v>
      </c>
      <c r="C42" s="57">
        <f t="shared" si="1"/>
        <v>45930</v>
      </c>
      <c r="D42" s="58"/>
      <c r="E42" s="59"/>
      <c r="F42" s="60"/>
      <c r="G42" s="60"/>
      <c r="H42" s="60"/>
      <c r="I42" s="61">
        <f t="shared" si="2"/>
        <v>0</v>
      </c>
      <c r="J42" s="62"/>
      <c r="K42" s="61">
        <f t="shared" si="0"/>
        <v>0</v>
      </c>
      <c r="L42" s="63">
        <f t="shared" si="3"/>
        <v>0</v>
      </c>
      <c r="M42" s="5" t="str">
        <f t="shared" si="4"/>
        <v xml:space="preserve">  </v>
      </c>
      <c r="N42" s="82"/>
      <c r="O42" s="83"/>
    </row>
    <row r="43" spans="2:15" ht="12.75" customHeight="1" x14ac:dyDescent="0.2">
      <c r="B43" s="10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84"/>
      <c r="O43" s="85"/>
    </row>
    <row r="44" spans="2:15" ht="12.75" customHeight="1" thickBot="1" x14ac:dyDescent="0.25">
      <c r="B44" s="10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88"/>
      <c r="O44" s="89"/>
    </row>
    <row r="45" spans="2:15" ht="16.5" customHeight="1" x14ac:dyDescent="0.25">
      <c r="B45" s="10"/>
      <c r="C45" s="5"/>
      <c r="D45" s="5"/>
      <c r="E45" s="5"/>
      <c r="F45" s="5"/>
      <c r="G45" s="5"/>
      <c r="H45" s="5"/>
      <c r="I45" s="5"/>
      <c r="J45" s="90" t="s">
        <v>26</v>
      </c>
      <c r="K45" s="92"/>
      <c r="L45" s="66">
        <f>SUM(L12:L43)</f>
        <v>-1453.2000000000003</v>
      </c>
      <c r="M45" s="5"/>
      <c r="N45" s="84"/>
      <c r="O45" s="85"/>
    </row>
    <row r="46" spans="2:15" ht="16.5" customHeight="1" x14ac:dyDescent="0.25">
      <c r="B46" s="10"/>
      <c r="C46" s="5"/>
      <c r="D46" s="5"/>
      <c r="E46" s="5"/>
      <c r="F46" s="5"/>
      <c r="G46" s="5"/>
      <c r="H46" s="5"/>
      <c r="I46" s="5"/>
      <c r="J46" s="93" t="s">
        <v>27</v>
      </c>
      <c r="K46" s="95"/>
      <c r="L46" s="67">
        <f>COUNTIF(M13:M42,"??")*$G$6/5</f>
        <v>184.8</v>
      </c>
      <c r="M46" s="5"/>
      <c r="N46" s="82"/>
      <c r="O46" s="83"/>
    </row>
    <row r="47" spans="2:15" ht="16.5" customHeight="1" thickBot="1" x14ac:dyDescent="0.3">
      <c r="B47" s="68"/>
      <c r="C47" s="69"/>
      <c r="D47" s="69"/>
      <c r="E47" s="69"/>
      <c r="F47" s="69"/>
      <c r="G47" s="69"/>
      <c r="H47" s="69"/>
      <c r="I47" s="69"/>
      <c r="J47" s="96" t="s">
        <v>28</v>
      </c>
      <c r="K47" s="98"/>
      <c r="L47" s="70">
        <f>L45-L46</f>
        <v>-1638.0000000000002</v>
      </c>
      <c r="M47" s="69"/>
      <c r="N47" s="151"/>
      <c r="O47" s="152"/>
    </row>
    <row r="49" spans="2:15" ht="40.5" customHeight="1" thickBot="1" x14ac:dyDescent="0.25">
      <c r="B49" s="148" t="s">
        <v>49</v>
      </c>
      <c r="C49" s="149"/>
      <c r="D49" s="149"/>
      <c r="E49" s="150"/>
      <c r="F49" s="145"/>
      <c r="G49" s="146"/>
      <c r="H49" s="146"/>
      <c r="I49" s="147"/>
      <c r="K49" s="142" t="s">
        <v>50</v>
      </c>
      <c r="L49" s="143"/>
      <c r="M49" s="143"/>
      <c r="N49" s="144"/>
      <c r="O49" s="144"/>
    </row>
  </sheetData>
  <mergeCells count="60">
    <mergeCell ref="B49:E49"/>
    <mergeCell ref="F49:I49"/>
    <mergeCell ref="K49:M49"/>
    <mergeCell ref="N49:O49"/>
    <mergeCell ref="J46:K46"/>
    <mergeCell ref="N46:O46"/>
    <mergeCell ref="J47:K47"/>
    <mergeCell ref="N47:O47"/>
    <mergeCell ref="N42:O42"/>
    <mergeCell ref="N43:O43"/>
    <mergeCell ref="N44:O44"/>
    <mergeCell ref="J45:K45"/>
    <mergeCell ref="N45:O45"/>
    <mergeCell ref="N37:O37"/>
    <mergeCell ref="N38:O38"/>
    <mergeCell ref="N39:O39"/>
    <mergeCell ref="N40:O40"/>
    <mergeCell ref="N41:O41"/>
    <mergeCell ref="N32:O32"/>
    <mergeCell ref="N33:O33"/>
    <mergeCell ref="N34:O34"/>
    <mergeCell ref="N35:O35"/>
    <mergeCell ref="N36:O36"/>
    <mergeCell ref="N27:O27"/>
    <mergeCell ref="N28:O28"/>
    <mergeCell ref="N29:O29"/>
    <mergeCell ref="N30:O30"/>
    <mergeCell ref="N31:O31"/>
    <mergeCell ref="N21:O22"/>
    <mergeCell ref="N23:O23"/>
    <mergeCell ref="N24:O24"/>
    <mergeCell ref="N25:O25"/>
    <mergeCell ref="N26:O26"/>
    <mergeCell ref="J10:J11"/>
    <mergeCell ref="K10:K11"/>
    <mergeCell ref="L10:L11"/>
    <mergeCell ref="N10:N11"/>
    <mergeCell ref="O10:O11"/>
    <mergeCell ref="B2:O2"/>
    <mergeCell ref="B4:F4"/>
    <mergeCell ref="G4:I4"/>
    <mergeCell ref="B5:F5"/>
    <mergeCell ref="G5:I5"/>
    <mergeCell ref="J4:K4"/>
    <mergeCell ref="L4:N4"/>
    <mergeCell ref="J5:K5"/>
    <mergeCell ref="L5:N5"/>
    <mergeCell ref="B12:D12"/>
    <mergeCell ref="B6:F6"/>
    <mergeCell ref="G6:I6"/>
    <mergeCell ref="B7:F7"/>
    <mergeCell ref="G7:I7"/>
    <mergeCell ref="B8:F8"/>
    <mergeCell ref="G8:I8"/>
    <mergeCell ref="B10:D11"/>
    <mergeCell ref="E10:E11"/>
    <mergeCell ref="F10:F11"/>
    <mergeCell ref="G10:G11"/>
    <mergeCell ref="H10:H11"/>
    <mergeCell ref="I10:I11"/>
  </mergeCells>
  <conditionalFormatting sqref="E13:H42 J13:J42">
    <cfRule type="expression" dxfId="7" priority="2" stopIfTrue="1">
      <formula>($M13=" ")</formula>
    </cfRule>
  </conditionalFormatting>
  <conditionalFormatting sqref="L47">
    <cfRule type="expression" dxfId="6" priority="1" stopIfTrue="1">
      <formula>($L$47&lt;0)</formula>
    </cfRule>
  </conditionalFormatting>
  <dataValidations count="1">
    <dataValidation type="list" allowBlank="1" showInputMessage="1" showErrorMessage="1" sqref="J13:J42" xr:uid="{615F7B5E-492A-4987-9DDA-5BA1C97D9E17}">
      <formula1>$N$13:$N$19</formula1>
    </dataValidation>
  </dataValidations>
  <pageMargins left="0.70866141732283472" right="0.70866141732283472" top="0.78740157480314965" bottom="0.78740157480314965" header="0.31496062992125984" footer="0.31496062992125984"/>
  <pageSetup paperSize="9" scale="6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12</vt:i4>
      </vt:variant>
      <vt:variant>
        <vt:lpstr>Benannte Bereiche</vt:lpstr>
      </vt:variant>
      <vt:variant>
        <vt:i4>12</vt:i4>
      </vt:variant>
    </vt:vector>
  </HeadingPairs>
  <TitlesOfParts>
    <vt:vector size="24" baseType="lpstr">
      <vt:lpstr>Januar</vt:lpstr>
      <vt:lpstr>Februar</vt:lpstr>
      <vt:lpstr>März</vt:lpstr>
      <vt:lpstr>April</vt:lpstr>
      <vt:lpstr>Mai</vt:lpstr>
      <vt:lpstr>Juni</vt:lpstr>
      <vt:lpstr>Juli</vt:lpstr>
      <vt:lpstr>August</vt:lpstr>
      <vt:lpstr>September</vt:lpstr>
      <vt:lpstr>Oktober</vt:lpstr>
      <vt:lpstr>November</vt:lpstr>
      <vt:lpstr>Dezember</vt:lpstr>
      <vt:lpstr>April!Druckbereich</vt:lpstr>
      <vt:lpstr>August!Druckbereich</vt:lpstr>
      <vt:lpstr>Dezember!Druckbereich</vt:lpstr>
      <vt:lpstr>Februar!Druckbereich</vt:lpstr>
      <vt:lpstr>Januar!Druckbereich</vt:lpstr>
      <vt:lpstr>Juli!Druckbereich</vt:lpstr>
      <vt:lpstr>Juni!Druckbereich</vt:lpstr>
      <vt:lpstr>Mai!Druckbereich</vt:lpstr>
      <vt:lpstr>März!Druckbereich</vt:lpstr>
      <vt:lpstr>November!Druckbereich</vt:lpstr>
      <vt:lpstr>Oktober!Druckbereich</vt:lpstr>
      <vt:lpstr>September!Druckbereich</vt:lpstr>
    </vt:vector>
  </TitlesOfParts>
  <Company>EVD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Arbeitszeiterfassung</dc:title>
  <dc:subject>Arbeitszeiterfassung für Einsatzbetriebe</dc:subject>
  <dc:creator>Peter Stoffer</dc:creator>
  <cp:lastModifiedBy>Siegenthaler Janik ZIVI</cp:lastModifiedBy>
  <cp:lastPrinted>2015-12-07T09:39:49Z</cp:lastPrinted>
  <dcterms:created xsi:type="dcterms:W3CDTF">2010-02-15T14:07:30Z</dcterms:created>
  <dcterms:modified xsi:type="dcterms:W3CDTF">2025-02-03T08:58:20Z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EVDCFG@15.1400:ActualVersionNumber">
    <vt:lpwstr>2</vt:lpwstr>
  </property>
  <property fmtid="{D5CDD505-2E9C-101B-9397-08002B2CF9AE}" pid="3" name="FSC#EVDCFG@15.1400:ActualVersionCreatedAt">
    <vt:lpwstr>2019-06-28T11:29:44</vt:lpwstr>
  </property>
  <property fmtid="{D5CDD505-2E9C-101B-9397-08002B2CF9AE}" pid="4" name="FSC#EVDCFG@15.1400:ResponsibleBureau_DE">
    <vt:lpwstr>Bundesamt für Zivildienst ZIVI</vt:lpwstr>
  </property>
  <property fmtid="{D5CDD505-2E9C-101B-9397-08002B2CF9AE}" pid="5" name="FSC#EVDCFG@15.1400:ResponsibleBureau_EN">
    <vt:lpwstr>Federal Office for Civilian Service CIVI</vt:lpwstr>
  </property>
  <property fmtid="{D5CDD505-2E9C-101B-9397-08002B2CF9AE}" pid="6" name="FSC#EVDCFG@15.1400:ResponsibleBureau_FR">
    <vt:lpwstr>Office fédéral du service civil CIVI</vt:lpwstr>
  </property>
  <property fmtid="{D5CDD505-2E9C-101B-9397-08002B2CF9AE}" pid="7" name="FSC#EVDCFG@15.1400:ResponsibleBureau_IT">
    <vt:lpwstr>Ufficio federale del servizio civile CIVI</vt:lpwstr>
  </property>
  <property fmtid="{D5CDD505-2E9C-101B-9397-08002B2CF9AE}" pid="8" name="FSC#EVDCFG@15.1400:UserInChargeUserTitle">
    <vt:lpwstr/>
  </property>
  <property fmtid="{D5CDD505-2E9C-101B-9397-08002B2CF9AE}" pid="9" name="FSC#EVDCFG@15.1400:UserInChargeUserName">
    <vt:lpwstr/>
  </property>
  <property fmtid="{D5CDD505-2E9C-101B-9397-08002B2CF9AE}" pid="10" name="FSC#EVDCFG@15.1400:UserInChargeUserFirstname">
    <vt:lpwstr/>
  </property>
  <property fmtid="{D5CDD505-2E9C-101B-9397-08002B2CF9AE}" pid="11" name="FSC#EVDCFG@15.1400:UserInChargeUserEnvSalutationDE">
    <vt:lpwstr/>
  </property>
  <property fmtid="{D5CDD505-2E9C-101B-9397-08002B2CF9AE}" pid="12" name="FSC#EVDCFG@15.1400:UserInChargeUserEnvSalutationEN">
    <vt:lpwstr/>
  </property>
  <property fmtid="{D5CDD505-2E9C-101B-9397-08002B2CF9AE}" pid="13" name="FSC#EVDCFG@15.1400:UserInChargeUserEnvSalutationFR">
    <vt:lpwstr/>
  </property>
  <property fmtid="{D5CDD505-2E9C-101B-9397-08002B2CF9AE}" pid="14" name="FSC#EVDCFG@15.1400:UserInChargeUserEnvSalutationIT">
    <vt:lpwstr/>
  </property>
  <property fmtid="{D5CDD505-2E9C-101B-9397-08002B2CF9AE}" pid="15" name="FSC#EVDCFG@15.1400:FilerespUserPersonTitle">
    <vt:lpwstr/>
  </property>
  <property fmtid="{D5CDD505-2E9C-101B-9397-08002B2CF9AE}" pid="16" name="FSC#EVDCFG@15.1400:Address">
    <vt:lpwstr/>
  </property>
  <property fmtid="{D5CDD505-2E9C-101B-9397-08002B2CF9AE}" pid="17" name="FSC#COOSYSTEM@1.1:Container">
    <vt:lpwstr>COO.2101.112.4.174577</vt:lpwstr>
  </property>
  <property fmtid="{D5CDD505-2E9C-101B-9397-08002B2CF9AE}" pid="18" name="FSC#COOELAK@1.1001:Subject">
    <vt:lpwstr/>
  </property>
  <property fmtid="{D5CDD505-2E9C-101B-9397-08002B2CF9AE}" pid="19" name="FSC#COOELAK@1.1001:FileReference">
    <vt:lpwstr>311.01-02964</vt:lpwstr>
  </property>
  <property fmtid="{D5CDD505-2E9C-101B-9397-08002B2CF9AE}" pid="20" name="FSC#COOELAK@1.1001:FileRefYear">
    <vt:lpwstr>2011</vt:lpwstr>
  </property>
  <property fmtid="{D5CDD505-2E9C-101B-9397-08002B2CF9AE}" pid="21" name="FSC#COOELAK@1.1001:FileRefOrdinal">
    <vt:lpwstr>2964</vt:lpwstr>
  </property>
  <property fmtid="{D5CDD505-2E9C-101B-9397-08002B2CF9AE}" pid="22" name="FSC#COOELAK@1.1001:FileRefOU">
    <vt:lpwstr>FG-ABI</vt:lpwstr>
  </property>
  <property fmtid="{D5CDD505-2E9C-101B-9397-08002B2CF9AE}" pid="23" name="FSC#COOELAK@1.1001:Organization">
    <vt:lpwstr/>
  </property>
  <property fmtid="{D5CDD505-2E9C-101B-9397-08002B2CF9AE}" pid="24" name="FSC#COOELAK@1.1001:Owner">
    <vt:lpwstr>Sollberger Karin, ZIVI </vt:lpwstr>
  </property>
  <property fmtid="{D5CDD505-2E9C-101B-9397-08002B2CF9AE}" pid="25" name="FSC#COOELAK@1.1001:OwnerExtension">
    <vt:lpwstr>+41 58 466 79 50</vt:lpwstr>
  </property>
  <property fmtid="{D5CDD505-2E9C-101B-9397-08002B2CF9AE}" pid="26" name="FSC#COOELAK@1.1001:OwnerFaxExtension">
    <vt:lpwstr>+41 58 468 19 98</vt:lpwstr>
  </property>
  <property fmtid="{D5CDD505-2E9C-101B-9397-08002B2CF9AE}" pid="27" name="FSC#COOELAK@1.1001:DispatchedBy">
    <vt:lpwstr/>
  </property>
  <property fmtid="{D5CDD505-2E9C-101B-9397-08002B2CF9AE}" pid="28" name="FSC#COOELAK@1.1001:DispatchedAt">
    <vt:lpwstr/>
  </property>
  <property fmtid="{D5CDD505-2E9C-101B-9397-08002B2CF9AE}" pid="29" name="FSC#COOELAK@1.1001:ApprovedBy">
    <vt:lpwstr/>
  </property>
  <property fmtid="{D5CDD505-2E9C-101B-9397-08002B2CF9AE}" pid="30" name="FSC#COOELAK@1.1001:ApprovedAt">
    <vt:lpwstr/>
  </property>
  <property fmtid="{D5CDD505-2E9C-101B-9397-08002B2CF9AE}" pid="31" name="FSC#COOELAK@1.1001:Department">
    <vt:lpwstr>Fachgruppe Betreuung Einsatzbetriebe (FG-ABI)</vt:lpwstr>
  </property>
  <property fmtid="{D5CDD505-2E9C-101B-9397-08002B2CF9AE}" pid="32" name="FSC#COOELAK@1.1001:CreatedAt">
    <vt:lpwstr>13.11.2018</vt:lpwstr>
  </property>
  <property fmtid="{D5CDD505-2E9C-101B-9397-08002B2CF9AE}" pid="33" name="FSC#COOELAK@1.1001:OU">
    <vt:lpwstr>Fachgruppe Betreuung Einsatzbetriebe (FG-ABI)</vt:lpwstr>
  </property>
  <property fmtid="{D5CDD505-2E9C-101B-9397-08002B2CF9AE}" pid="34" name="FSC#COOELAK@1.1001:Priority">
    <vt:lpwstr> ()</vt:lpwstr>
  </property>
  <property fmtid="{D5CDD505-2E9C-101B-9397-08002B2CF9AE}" pid="35" name="FSC#COOELAK@1.1001:ObjBarCode">
    <vt:lpwstr>*COO.2101.112.4.174577*</vt:lpwstr>
  </property>
  <property fmtid="{D5CDD505-2E9C-101B-9397-08002B2CF9AE}" pid="36" name="FSC#COOELAK@1.1001:RefBarCode">
    <vt:lpwstr>*COO.2101.112.3.174578*</vt:lpwstr>
  </property>
  <property fmtid="{D5CDD505-2E9C-101B-9397-08002B2CF9AE}" pid="37" name="FSC#COOELAK@1.1001:FileRefBarCode">
    <vt:lpwstr>*311.01-02964*</vt:lpwstr>
  </property>
  <property fmtid="{D5CDD505-2E9C-101B-9397-08002B2CF9AE}" pid="38" name="FSC#COOELAK@1.1001:ExternalRef">
    <vt:lpwstr/>
  </property>
  <property fmtid="{D5CDD505-2E9C-101B-9397-08002B2CF9AE}" pid="39" name="FSC#COOELAK@1.1001:IncomingNumber">
    <vt:lpwstr/>
  </property>
  <property fmtid="{D5CDD505-2E9C-101B-9397-08002B2CF9AE}" pid="40" name="FSC#COOELAK@1.1001:IncomingSubject">
    <vt:lpwstr/>
  </property>
  <property fmtid="{D5CDD505-2E9C-101B-9397-08002B2CF9AE}" pid="41" name="FSC#COOELAK@1.1001:ProcessResponsible">
    <vt:lpwstr/>
  </property>
  <property fmtid="{D5CDD505-2E9C-101B-9397-08002B2CF9AE}" pid="42" name="FSC#COOELAK@1.1001:ProcessResponsiblePhone">
    <vt:lpwstr/>
  </property>
  <property fmtid="{D5CDD505-2E9C-101B-9397-08002B2CF9AE}" pid="43" name="FSC#COOELAK@1.1001:ProcessResponsibleMail">
    <vt:lpwstr/>
  </property>
  <property fmtid="{D5CDD505-2E9C-101B-9397-08002B2CF9AE}" pid="44" name="FSC#COOELAK@1.1001:ProcessResponsibleFax">
    <vt:lpwstr/>
  </property>
  <property fmtid="{D5CDD505-2E9C-101B-9397-08002B2CF9AE}" pid="45" name="FSC#COOELAK@1.1001:ApproverFirstName">
    <vt:lpwstr/>
  </property>
  <property fmtid="{D5CDD505-2E9C-101B-9397-08002B2CF9AE}" pid="46" name="FSC#COOELAK@1.1001:ApproverSurName">
    <vt:lpwstr/>
  </property>
  <property fmtid="{D5CDD505-2E9C-101B-9397-08002B2CF9AE}" pid="47" name="FSC#COOELAK@1.1001:ApproverTitle">
    <vt:lpwstr/>
  </property>
  <property fmtid="{D5CDD505-2E9C-101B-9397-08002B2CF9AE}" pid="48" name="FSC#COOELAK@1.1001:ExternalDate">
    <vt:lpwstr/>
  </property>
  <property fmtid="{D5CDD505-2E9C-101B-9397-08002B2CF9AE}" pid="49" name="FSC#COOELAK@1.1001:SettlementApprovedAt">
    <vt:lpwstr/>
  </property>
  <property fmtid="{D5CDD505-2E9C-101B-9397-08002B2CF9AE}" pid="50" name="FSC#COOELAK@1.1001:BaseNumber">
    <vt:lpwstr>311.01</vt:lpwstr>
  </property>
  <property fmtid="{D5CDD505-2E9C-101B-9397-08002B2CF9AE}" pid="51" name="FSC#COOELAK@1.1001:CurrentUserRolePos">
    <vt:lpwstr>Sachbearbeiter/in</vt:lpwstr>
  </property>
  <property fmtid="{D5CDD505-2E9C-101B-9397-08002B2CF9AE}" pid="52" name="FSC#COOELAK@1.1001:CurrentUserEmail">
    <vt:lpwstr>karin.sollberger@zivi.admin.ch</vt:lpwstr>
  </property>
  <property fmtid="{D5CDD505-2E9C-101B-9397-08002B2CF9AE}" pid="53" name="FSC#ELAKGOV@1.1001:PersonalSubjGender">
    <vt:lpwstr/>
  </property>
  <property fmtid="{D5CDD505-2E9C-101B-9397-08002B2CF9AE}" pid="54" name="FSC#ELAKGOV@1.1001:PersonalSubjFirstName">
    <vt:lpwstr/>
  </property>
  <property fmtid="{D5CDD505-2E9C-101B-9397-08002B2CF9AE}" pid="55" name="FSC#ELAKGOV@1.1001:PersonalSubjSurName">
    <vt:lpwstr/>
  </property>
  <property fmtid="{D5CDD505-2E9C-101B-9397-08002B2CF9AE}" pid="56" name="FSC#ELAKGOV@1.1001:PersonalSubjSalutation">
    <vt:lpwstr/>
  </property>
  <property fmtid="{D5CDD505-2E9C-101B-9397-08002B2CF9AE}" pid="57" name="FSC#ELAKGOV@1.1001:PersonalSubjAddress">
    <vt:lpwstr/>
  </property>
  <property fmtid="{D5CDD505-2E9C-101B-9397-08002B2CF9AE}" pid="58" name="FSC#EVDCFG@15.1400:PositionNumber">
    <vt:lpwstr>311.01</vt:lpwstr>
  </property>
  <property fmtid="{D5CDD505-2E9C-101B-9397-08002B2CF9AE}" pid="59" name="FSC#EVDCFG@15.1400:Dossierref">
    <vt:lpwstr>311.01-02964</vt:lpwstr>
  </property>
  <property fmtid="{D5CDD505-2E9C-101B-9397-08002B2CF9AE}" pid="60" name="FSC#EVDCFG@15.1400:FileRespEmail">
    <vt:lpwstr/>
  </property>
  <property fmtid="{D5CDD505-2E9C-101B-9397-08002B2CF9AE}" pid="61" name="FSC#EVDCFG@15.1400:FileRespFax">
    <vt:lpwstr/>
  </property>
  <property fmtid="{D5CDD505-2E9C-101B-9397-08002B2CF9AE}" pid="62" name="FSC#EVDCFG@15.1400:FileRespHome">
    <vt:lpwstr/>
  </property>
  <property fmtid="{D5CDD505-2E9C-101B-9397-08002B2CF9AE}" pid="63" name="FSC#EVDCFG@15.1400:FileResponsible">
    <vt:lpwstr/>
  </property>
  <property fmtid="{D5CDD505-2E9C-101B-9397-08002B2CF9AE}" pid="64" name="FSC#EVDCFG@15.1400:UserInCharge">
    <vt:lpwstr/>
  </property>
  <property fmtid="{D5CDD505-2E9C-101B-9397-08002B2CF9AE}" pid="65" name="FSC#EVDCFG@15.1400:FileRespOrg">
    <vt:lpwstr/>
  </property>
  <property fmtid="{D5CDD505-2E9C-101B-9397-08002B2CF9AE}" pid="66" name="FSC#EVDCFG@15.1400:FileRespOrgHome">
    <vt:lpwstr>Thun</vt:lpwstr>
  </property>
  <property fmtid="{D5CDD505-2E9C-101B-9397-08002B2CF9AE}" pid="67" name="FSC#EVDCFG@15.1400:FileRespOrgStreet">
    <vt:lpwstr>Malerweg 6</vt:lpwstr>
  </property>
  <property fmtid="{D5CDD505-2E9C-101B-9397-08002B2CF9AE}" pid="68" name="FSC#EVDCFG@15.1400:FileRespOrgZipCode">
    <vt:lpwstr>3600</vt:lpwstr>
  </property>
  <property fmtid="{D5CDD505-2E9C-101B-9397-08002B2CF9AE}" pid="69" name="FSC#EVDCFG@15.1400:FileRespshortsign">
    <vt:lpwstr/>
  </property>
  <property fmtid="{D5CDD505-2E9C-101B-9397-08002B2CF9AE}" pid="70" name="FSC#EVDCFG@15.1400:FileRespStreet">
    <vt:lpwstr/>
  </property>
  <property fmtid="{D5CDD505-2E9C-101B-9397-08002B2CF9AE}" pid="71" name="FSC#EVDCFG@15.1400:FileRespTel">
    <vt:lpwstr/>
  </property>
  <property fmtid="{D5CDD505-2E9C-101B-9397-08002B2CF9AE}" pid="72" name="FSC#EVDCFG@15.1400:FileRespZipCode">
    <vt:lpwstr/>
  </property>
  <property fmtid="{D5CDD505-2E9C-101B-9397-08002B2CF9AE}" pid="73" name="FSC#EVDCFG@15.1400:OutAttachElectr">
    <vt:lpwstr/>
  </property>
  <property fmtid="{D5CDD505-2E9C-101B-9397-08002B2CF9AE}" pid="74" name="FSC#EVDCFG@15.1400:OutAttachPhysic">
    <vt:lpwstr/>
  </property>
  <property fmtid="{D5CDD505-2E9C-101B-9397-08002B2CF9AE}" pid="75" name="FSC#EVDCFG@15.1400:SignAcceptedDraft1">
    <vt:lpwstr/>
  </property>
  <property fmtid="{D5CDD505-2E9C-101B-9397-08002B2CF9AE}" pid="76" name="FSC#EVDCFG@15.1400:SignAcceptedDraft1FR">
    <vt:lpwstr/>
  </property>
  <property fmtid="{D5CDD505-2E9C-101B-9397-08002B2CF9AE}" pid="77" name="FSC#EVDCFG@15.1400:SignAcceptedDraft2">
    <vt:lpwstr/>
  </property>
  <property fmtid="{D5CDD505-2E9C-101B-9397-08002B2CF9AE}" pid="78" name="FSC#EVDCFG@15.1400:SignAcceptedDraft2FR">
    <vt:lpwstr/>
  </property>
  <property fmtid="{D5CDD505-2E9C-101B-9397-08002B2CF9AE}" pid="79" name="FSC#EVDCFG@15.1400:SignApproved1">
    <vt:lpwstr/>
  </property>
  <property fmtid="{D5CDD505-2E9C-101B-9397-08002B2CF9AE}" pid="80" name="FSC#EVDCFG@15.1400:SignApproved1FR">
    <vt:lpwstr/>
  </property>
  <property fmtid="{D5CDD505-2E9C-101B-9397-08002B2CF9AE}" pid="81" name="FSC#EVDCFG@15.1400:SignApproved2">
    <vt:lpwstr/>
  </property>
  <property fmtid="{D5CDD505-2E9C-101B-9397-08002B2CF9AE}" pid="82" name="FSC#EVDCFG@15.1400:SignApproved2FR">
    <vt:lpwstr/>
  </property>
  <property fmtid="{D5CDD505-2E9C-101B-9397-08002B2CF9AE}" pid="83" name="FSC#EVDCFG@15.1400:SubDossierBarCode">
    <vt:lpwstr/>
  </property>
  <property fmtid="{D5CDD505-2E9C-101B-9397-08002B2CF9AE}" pid="84" name="FSC#EVDCFG@15.1400:Subject">
    <vt:lpwstr/>
  </property>
  <property fmtid="{D5CDD505-2E9C-101B-9397-08002B2CF9AE}" pid="85" name="FSC#EVDCFG@15.1400:Title">
    <vt:lpwstr>Arbeitszeittabelle_für_EiB_2019_D</vt:lpwstr>
  </property>
  <property fmtid="{D5CDD505-2E9C-101B-9397-08002B2CF9AE}" pid="86" name="FSC#EVDCFG@15.1400:UserFunction">
    <vt:lpwstr/>
  </property>
  <property fmtid="{D5CDD505-2E9C-101B-9397-08002B2CF9AE}" pid="87" name="FSC#EVDCFG@15.1400:SalutationEnglish">
    <vt:lpwstr>Central office</vt:lpwstr>
  </property>
  <property fmtid="{D5CDD505-2E9C-101B-9397-08002B2CF9AE}" pid="88" name="FSC#EVDCFG@15.1400:SalutationFrench">
    <vt:lpwstr>Organe central</vt:lpwstr>
  </property>
  <property fmtid="{D5CDD505-2E9C-101B-9397-08002B2CF9AE}" pid="89" name="FSC#EVDCFG@15.1400:SalutationGerman">
    <vt:lpwstr>Zentralstelle</vt:lpwstr>
  </property>
  <property fmtid="{D5CDD505-2E9C-101B-9397-08002B2CF9AE}" pid="90" name="FSC#EVDCFG@15.1400:SalutationItalian">
    <vt:lpwstr>Organo centrale</vt:lpwstr>
  </property>
  <property fmtid="{D5CDD505-2E9C-101B-9397-08002B2CF9AE}" pid="91" name="FSC#EVDCFG@15.1400:SalutationEnglishUser">
    <vt:lpwstr/>
  </property>
  <property fmtid="{D5CDD505-2E9C-101B-9397-08002B2CF9AE}" pid="92" name="FSC#EVDCFG@15.1400:SalutationFrenchUser">
    <vt:lpwstr/>
  </property>
  <property fmtid="{D5CDD505-2E9C-101B-9397-08002B2CF9AE}" pid="93" name="FSC#EVDCFG@15.1400:SalutationGermanUser">
    <vt:lpwstr/>
  </property>
  <property fmtid="{D5CDD505-2E9C-101B-9397-08002B2CF9AE}" pid="94" name="FSC#EVDCFG@15.1400:SalutationItalianUser">
    <vt:lpwstr/>
  </property>
  <property fmtid="{D5CDD505-2E9C-101B-9397-08002B2CF9AE}" pid="95" name="FSC#EVDCFG@15.1400:FileRespOrgShortname">
    <vt:lpwstr>FG-ABI</vt:lpwstr>
  </property>
  <property fmtid="{D5CDD505-2E9C-101B-9397-08002B2CF9AE}" pid="96" name="FSC#EVDCFG@15.1400:DocumentID">
    <vt:lpwstr/>
  </property>
  <property fmtid="{D5CDD505-2E9C-101B-9397-08002B2CF9AE}" pid="97" name="FSC#EVDCFG@15.1400:DossierBarCode">
    <vt:lpwstr/>
  </property>
  <property fmtid="{D5CDD505-2E9C-101B-9397-08002B2CF9AE}" pid="98" name="FSC#EVDCFG@15.1400:ResponsibleEditorFirstname">
    <vt:lpwstr/>
  </property>
  <property fmtid="{D5CDD505-2E9C-101B-9397-08002B2CF9AE}" pid="99" name="FSC#EVDCFG@15.1400:ResponsibleEditorSurname">
    <vt:lpwstr/>
  </property>
  <property fmtid="{D5CDD505-2E9C-101B-9397-08002B2CF9AE}" pid="100" name="FSC#EVDCFG@15.1400:GroupTitle">
    <vt:lpwstr>Fachgruppe Betreuung Einsatzbetriebe</vt:lpwstr>
  </property>
  <property fmtid="{D5CDD505-2E9C-101B-9397-08002B2CF9AE}" pid="101" name="FSC#ATSTATECFG@1.1001:Office">
    <vt:lpwstr/>
  </property>
  <property fmtid="{D5CDD505-2E9C-101B-9397-08002B2CF9AE}" pid="102" name="FSC#ATSTATECFG@1.1001:Agent">
    <vt:lpwstr/>
  </property>
  <property fmtid="{D5CDD505-2E9C-101B-9397-08002B2CF9AE}" pid="103" name="FSC#ATSTATECFG@1.1001:AgentPhone">
    <vt:lpwstr/>
  </property>
  <property fmtid="{D5CDD505-2E9C-101B-9397-08002B2CF9AE}" pid="104" name="FSC#ATSTATECFG@1.1001:DepartmentFax">
    <vt:lpwstr>+41 58 468 19 98</vt:lpwstr>
  </property>
  <property fmtid="{D5CDD505-2E9C-101B-9397-08002B2CF9AE}" pid="105" name="FSC#ATSTATECFG@1.1001:DepartmentEmail">
    <vt:lpwstr>info@zivi.admin.ch</vt:lpwstr>
  </property>
  <property fmtid="{D5CDD505-2E9C-101B-9397-08002B2CF9AE}" pid="106" name="FSC#ATSTATECFG@1.1001:SubfileDate">
    <vt:lpwstr/>
  </property>
  <property fmtid="{D5CDD505-2E9C-101B-9397-08002B2CF9AE}" pid="107" name="FSC#ATSTATECFG@1.1001:SubfileSubject">
    <vt:lpwstr>Spesenabrechnung_für_EiB_2019_x000d_
Saisie_du_temps_de_travail_pour_EA_2019_F_x000d_
Registrazione_del_tempo_di_lavoro_2019_I_x000d_
Arbeitszeittabelle_für_EiB_2019_D_x000d_
Décompte_de_frais_F_2019_x000d_
Conteggio_delle_spese_2019</vt:lpwstr>
  </property>
  <property fmtid="{D5CDD505-2E9C-101B-9397-08002B2CF9AE}" pid="108" name="FSC#ATSTATECFG@1.1001:DepartmentZipCode">
    <vt:lpwstr>3600</vt:lpwstr>
  </property>
  <property fmtid="{D5CDD505-2E9C-101B-9397-08002B2CF9AE}" pid="109" name="FSC#ATSTATECFG@1.1001:DepartmentCountry">
    <vt:lpwstr/>
  </property>
  <property fmtid="{D5CDD505-2E9C-101B-9397-08002B2CF9AE}" pid="110" name="FSC#ATSTATECFG@1.1001:DepartmentCity">
    <vt:lpwstr>Thun</vt:lpwstr>
  </property>
  <property fmtid="{D5CDD505-2E9C-101B-9397-08002B2CF9AE}" pid="111" name="FSC#ATSTATECFG@1.1001:DepartmentStreet">
    <vt:lpwstr>Malerweg 6</vt:lpwstr>
  </property>
  <property fmtid="{D5CDD505-2E9C-101B-9397-08002B2CF9AE}" pid="112" name="FSC#ATSTATECFG@1.1001:DepartmentDVR">
    <vt:lpwstr/>
  </property>
  <property fmtid="{D5CDD505-2E9C-101B-9397-08002B2CF9AE}" pid="113" name="FSC#ATSTATECFG@1.1001:DepartmentUID">
    <vt:lpwstr/>
  </property>
  <property fmtid="{D5CDD505-2E9C-101B-9397-08002B2CF9AE}" pid="114" name="FSC#ATSTATECFG@1.1001:SubfileReference">
    <vt:lpwstr>2011/001701/00018</vt:lpwstr>
  </property>
  <property fmtid="{D5CDD505-2E9C-101B-9397-08002B2CF9AE}" pid="115" name="FSC#ATSTATECFG@1.1001:Clause">
    <vt:lpwstr/>
  </property>
  <property fmtid="{D5CDD505-2E9C-101B-9397-08002B2CF9AE}" pid="116" name="FSC#ATSTATECFG@1.1001:ApprovedSignature">
    <vt:lpwstr/>
  </property>
  <property fmtid="{D5CDD505-2E9C-101B-9397-08002B2CF9AE}" pid="117" name="FSC#ATSTATECFG@1.1001:BankAccount">
    <vt:lpwstr/>
  </property>
  <property fmtid="{D5CDD505-2E9C-101B-9397-08002B2CF9AE}" pid="118" name="FSC#ATSTATECFG@1.1001:BankAccountOwner">
    <vt:lpwstr/>
  </property>
  <property fmtid="{D5CDD505-2E9C-101B-9397-08002B2CF9AE}" pid="119" name="FSC#ATSTATECFG@1.1001:BankInstitute">
    <vt:lpwstr/>
  </property>
  <property fmtid="{D5CDD505-2E9C-101B-9397-08002B2CF9AE}" pid="120" name="FSC#ATSTATECFG@1.1001:BankAccountID">
    <vt:lpwstr/>
  </property>
  <property fmtid="{D5CDD505-2E9C-101B-9397-08002B2CF9AE}" pid="121" name="FSC#ATSTATECFG@1.1001:BankAccountIBAN">
    <vt:lpwstr/>
  </property>
  <property fmtid="{D5CDD505-2E9C-101B-9397-08002B2CF9AE}" pid="122" name="FSC#ATSTATECFG@1.1001:BankAccountBIC">
    <vt:lpwstr/>
  </property>
  <property fmtid="{D5CDD505-2E9C-101B-9397-08002B2CF9AE}" pid="123" name="FSC#ATSTATECFG@1.1001:BankName">
    <vt:lpwstr/>
  </property>
  <property fmtid="{D5CDD505-2E9C-101B-9397-08002B2CF9AE}" pid="124" name="FSC#CCAPRECONFIG@15.1001:AddrAnrede">
    <vt:lpwstr/>
  </property>
  <property fmtid="{D5CDD505-2E9C-101B-9397-08002B2CF9AE}" pid="125" name="FSC#CCAPRECONFIG@15.1001:AddrTitel">
    <vt:lpwstr/>
  </property>
  <property fmtid="{D5CDD505-2E9C-101B-9397-08002B2CF9AE}" pid="126" name="FSC#CCAPRECONFIG@15.1001:AddrNachgestellter_Titel">
    <vt:lpwstr/>
  </property>
  <property fmtid="{D5CDD505-2E9C-101B-9397-08002B2CF9AE}" pid="127" name="FSC#CCAPRECONFIG@15.1001:AddrVorname">
    <vt:lpwstr/>
  </property>
  <property fmtid="{D5CDD505-2E9C-101B-9397-08002B2CF9AE}" pid="128" name="FSC#CCAPRECONFIG@15.1001:AddrNachname">
    <vt:lpwstr/>
  </property>
  <property fmtid="{D5CDD505-2E9C-101B-9397-08002B2CF9AE}" pid="129" name="FSC#CCAPRECONFIG@15.1001:AddrzH">
    <vt:lpwstr/>
  </property>
  <property fmtid="{D5CDD505-2E9C-101B-9397-08002B2CF9AE}" pid="130" name="FSC#CCAPRECONFIG@15.1001:AddrGeschlecht">
    <vt:lpwstr/>
  </property>
  <property fmtid="{D5CDD505-2E9C-101B-9397-08002B2CF9AE}" pid="131" name="FSC#CCAPRECONFIG@15.1001:AddrStrasse">
    <vt:lpwstr/>
  </property>
  <property fmtid="{D5CDD505-2E9C-101B-9397-08002B2CF9AE}" pid="132" name="FSC#CCAPRECONFIG@15.1001:AddrHausnummer">
    <vt:lpwstr/>
  </property>
  <property fmtid="{D5CDD505-2E9C-101B-9397-08002B2CF9AE}" pid="133" name="FSC#CCAPRECONFIG@15.1001:AddrStiege">
    <vt:lpwstr/>
  </property>
  <property fmtid="{D5CDD505-2E9C-101B-9397-08002B2CF9AE}" pid="134" name="FSC#CCAPRECONFIG@15.1001:AddrTuer">
    <vt:lpwstr/>
  </property>
  <property fmtid="{D5CDD505-2E9C-101B-9397-08002B2CF9AE}" pid="135" name="FSC#CCAPRECONFIG@15.1001:AddrPostfach">
    <vt:lpwstr/>
  </property>
  <property fmtid="{D5CDD505-2E9C-101B-9397-08002B2CF9AE}" pid="136" name="FSC#CCAPRECONFIG@15.1001:AddrPostleitzahl">
    <vt:lpwstr/>
  </property>
  <property fmtid="{D5CDD505-2E9C-101B-9397-08002B2CF9AE}" pid="137" name="FSC#CCAPRECONFIG@15.1001:AddrOrt">
    <vt:lpwstr/>
  </property>
  <property fmtid="{D5CDD505-2E9C-101B-9397-08002B2CF9AE}" pid="138" name="FSC#CCAPRECONFIG@15.1001:AddrLand">
    <vt:lpwstr/>
  </property>
  <property fmtid="{D5CDD505-2E9C-101B-9397-08002B2CF9AE}" pid="139" name="FSC#CCAPRECONFIG@15.1001:AddrEmail">
    <vt:lpwstr/>
  </property>
  <property fmtid="{D5CDD505-2E9C-101B-9397-08002B2CF9AE}" pid="140" name="FSC#CCAPRECONFIG@15.1001:AddrAdresse">
    <vt:lpwstr/>
  </property>
  <property fmtid="{D5CDD505-2E9C-101B-9397-08002B2CF9AE}" pid="141" name="FSC#CCAPRECONFIG@15.1001:AddrFax">
    <vt:lpwstr/>
  </property>
  <property fmtid="{D5CDD505-2E9C-101B-9397-08002B2CF9AE}" pid="142" name="FSC#CCAPRECONFIG@15.1001:AddrOrganisationsname">
    <vt:lpwstr/>
  </property>
  <property fmtid="{D5CDD505-2E9C-101B-9397-08002B2CF9AE}" pid="143" name="FSC#CCAPRECONFIG@15.1001:AddrOrganisationskurzname">
    <vt:lpwstr/>
  </property>
  <property fmtid="{D5CDD505-2E9C-101B-9397-08002B2CF9AE}" pid="144" name="FSC#CCAPRECONFIG@15.1001:AddrAbschriftsbemerkung">
    <vt:lpwstr/>
  </property>
  <property fmtid="{D5CDD505-2E9C-101B-9397-08002B2CF9AE}" pid="145" name="FSC#CCAPRECONFIG@15.1001:AddrName_Zeile_2">
    <vt:lpwstr/>
  </property>
  <property fmtid="{D5CDD505-2E9C-101B-9397-08002B2CF9AE}" pid="146" name="FSC#CCAPRECONFIG@15.1001:AddrName_Zeile_3">
    <vt:lpwstr/>
  </property>
  <property fmtid="{D5CDD505-2E9C-101B-9397-08002B2CF9AE}" pid="147" name="FSC#CCAPRECONFIG@15.1001:AddrPostalischeAdresse">
    <vt:lpwstr/>
  </property>
  <property fmtid="{D5CDD505-2E9C-101B-9397-08002B2CF9AE}" pid="148" name="FSC#FSCFOLIO@1.1001:docpropproject">
    <vt:lpwstr/>
  </property>
  <property fmtid="{D5CDD505-2E9C-101B-9397-08002B2CF9AE}" pid="149" name="MSIP_Label_245c3252-146d-46f3-8062-82cd8c8d7e7d_Enabled">
    <vt:lpwstr>true</vt:lpwstr>
  </property>
  <property fmtid="{D5CDD505-2E9C-101B-9397-08002B2CF9AE}" pid="150" name="MSIP_Label_245c3252-146d-46f3-8062-82cd8c8d7e7d_SetDate">
    <vt:lpwstr>2024-11-12T08:31:42Z</vt:lpwstr>
  </property>
  <property fmtid="{D5CDD505-2E9C-101B-9397-08002B2CF9AE}" pid="151" name="MSIP_Label_245c3252-146d-46f3-8062-82cd8c8d7e7d_Method">
    <vt:lpwstr>Privileged</vt:lpwstr>
  </property>
  <property fmtid="{D5CDD505-2E9C-101B-9397-08002B2CF9AE}" pid="152" name="MSIP_Label_245c3252-146d-46f3-8062-82cd8c8d7e7d_Name">
    <vt:lpwstr>L1</vt:lpwstr>
  </property>
  <property fmtid="{D5CDD505-2E9C-101B-9397-08002B2CF9AE}" pid="153" name="MSIP_Label_245c3252-146d-46f3-8062-82cd8c8d7e7d_SiteId">
    <vt:lpwstr>6ae27add-8276-4a38-88c1-3a9c1f973767</vt:lpwstr>
  </property>
  <property fmtid="{D5CDD505-2E9C-101B-9397-08002B2CF9AE}" pid="154" name="MSIP_Label_245c3252-146d-46f3-8062-82cd8c8d7e7d_ActionId">
    <vt:lpwstr>af290fb5-3899-4b1f-892d-e3a55d57e2dc</vt:lpwstr>
  </property>
  <property fmtid="{D5CDD505-2E9C-101B-9397-08002B2CF9AE}" pid="155" name="MSIP_Label_245c3252-146d-46f3-8062-82cd8c8d7e7d_ContentBits">
    <vt:lpwstr>0</vt:lpwstr>
  </property>
</Properties>
</file>