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16651\config\Desktop\"/>
    </mc:Choice>
  </mc:AlternateContent>
  <xr:revisionPtr revIDLastSave="0" documentId="13_ncr:1_{5BD8D79E-6793-4998-9C6C-01D345FA1161}" xr6:coauthVersionLast="47" xr6:coauthVersionMax="47" xr10:uidLastSave="{00000000-0000-0000-0000-000000000000}"/>
  <bookViews>
    <workbookView xWindow="22932" yWindow="-108" windowWidth="23256" windowHeight="12456" xr2:uid="{4BD20B42-CEA7-4BB5-B09C-5B15C6DEC685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definedNames>
    <definedName name="_xlnm.Print_Area" localSheetId="3">April!$B$2:$O$49</definedName>
    <definedName name="_xlnm.Print_Area" localSheetId="7">August!$B$2:$O$49</definedName>
    <definedName name="_xlnm.Print_Area" localSheetId="11">Dezember!$B$2:$O$49</definedName>
    <definedName name="_xlnm.Print_Area" localSheetId="1">Februar!$B$2:$O$48</definedName>
    <definedName name="_xlnm.Print_Area" localSheetId="0">Januar!$B$2:$O$49</definedName>
    <definedName name="_xlnm.Print_Area" localSheetId="6">Juli!$B$2:$O$49</definedName>
    <definedName name="_xlnm.Print_Area" localSheetId="5">Juni!$B$2:$O$49</definedName>
    <definedName name="_xlnm.Print_Area" localSheetId="4">Mai!$B$2:$O$49</definedName>
    <definedName name="_xlnm.Print_Area" localSheetId="2">März!$B$2:$O$49</definedName>
    <definedName name="_xlnm.Print_Area" localSheetId="10">November!$B$2:$O$49</definedName>
    <definedName name="_xlnm.Print_Area" localSheetId="9">Oktober!$B$2:$O$49</definedName>
    <definedName name="_xlnm.Print_Area" localSheetId="8">September!$B$2:$O$49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2" l="1"/>
  <c r="L40" i="2" s="1"/>
  <c r="K40" i="2"/>
  <c r="I14" i="2"/>
  <c r="I15" i="2"/>
  <c r="I16" i="2"/>
  <c r="I17" i="2"/>
  <c r="I18" i="2"/>
  <c r="I19" i="2"/>
  <c r="I20" i="2"/>
  <c r="L20" i="2" s="1"/>
  <c r="I21" i="2"/>
  <c r="L21" i="2" s="1"/>
  <c r="I22" i="2"/>
  <c r="I23" i="2"/>
  <c r="I24" i="2"/>
  <c r="I25" i="2"/>
  <c r="I26" i="2"/>
  <c r="I27" i="2"/>
  <c r="L27" i="2" s="1"/>
  <c r="I28" i="2"/>
  <c r="I29" i="2"/>
  <c r="L29" i="2" s="1"/>
  <c r="I30" i="2"/>
  <c r="I31" i="2"/>
  <c r="I32" i="2"/>
  <c r="I33" i="2"/>
  <c r="I34" i="2"/>
  <c r="I35" i="2"/>
  <c r="I36" i="2"/>
  <c r="I37" i="2"/>
  <c r="I38" i="2"/>
  <c r="I39" i="2"/>
  <c r="L39" i="2" s="1"/>
  <c r="L31" i="2"/>
  <c r="G8" i="1"/>
  <c r="B13" i="1" s="1"/>
  <c r="I16" i="1"/>
  <c r="L16" i="1"/>
  <c r="I17" i="1"/>
  <c r="I18" i="1"/>
  <c r="L18" i="1"/>
  <c r="I19" i="1"/>
  <c r="I20" i="1"/>
  <c r="L20" i="1"/>
  <c r="I21" i="1"/>
  <c r="I22" i="1"/>
  <c r="G7" i="12"/>
  <c r="G8" i="12" s="1"/>
  <c r="B13" i="12" s="1"/>
  <c r="G6" i="12"/>
  <c r="L5" i="12"/>
  <c r="G5" i="12"/>
  <c r="L4" i="12"/>
  <c r="G4" i="12"/>
  <c r="G7" i="11"/>
  <c r="G8" i="11" s="1"/>
  <c r="B13" i="11" s="1"/>
  <c r="G6" i="11"/>
  <c r="L5" i="11"/>
  <c r="G5" i="11"/>
  <c r="L4" i="11"/>
  <c r="G4" i="11"/>
  <c r="G7" i="10"/>
  <c r="G8" i="10"/>
  <c r="B13" i="10" s="1"/>
  <c r="G6" i="10"/>
  <c r="L5" i="10"/>
  <c r="G5" i="10"/>
  <c r="L4" i="10"/>
  <c r="G4" i="10"/>
  <c r="G7" i="9"/>
  <c r="G8" i="9" s="1"/>
  <c r="B13" i="9" s="1"/>
  <c r="G6" i="9"/>
  <c r="L5" i="9"/>
  <c r="G5" i="9"/>
  <c r="L4" i="9"/>
  <c r="G4" i="9"/>
  <c r="G7" i="8"/>
  <c r="G8" i="8" s="1"/>
  <c r="B13" i="8" s="1"/>
  <c r="G6" i="8"/>
  <c r="L5" i="8"/>
  <c r="G5" i="8"/>
  <c r="L4" i="8"/>
  <c r="G4" i="8"/>
  <c r="G7" i="7"/>
  <c r="G8" i="7" s="1"/>
  <c r="B13" i="7" s="1"/>
  <c r="M13" i="7" s="1"/>
  <c r="G6" i="7"/>
  <c r="L5" i="7"/>
  <c r="G5" i="7"/>
  <c r="L4" i="7"/>
  <c r="G4" i="7"/>
  <c r="G7" i="6"/>
  <c r="G8" i="6" s="1"/>
  <c r="B13" i="6" s="1"/>
  <c r="G6" i="6"/>
  <c r="L5" i="6"/>
  <c r="G5" i="6"/>
  <c r="L4" i="6"/>
  <c r="G4" i="6"/>
  <c r="G7" i="5"/>
  <c r="G8" i="5" s="1"/>
  <c r="B13" i="5"/>
  <c r="G6" i="5"/>
  <c r="L5" i="5"/>
  <c r="G5" i="5"/>
  <c r="L4" i="5"/>
  <c r="G4" i="5"/>
  <c r="G7" i="4"/>
  <c r="G8" i="4" s="1"/>
  <c r="B13" i="4" s="1"/>
  <c r="G6" i="4"/>
  <c r="L5" i="4"/>
  <c r="G5" i="4"/>
  <c r="L4" i="4"/>
  <c r="G4" i="4"/>
  <c r="G7" i="3"/>
  <c r="G8" i="3" s="1"/>
  <c r="B13" i="3" s="1"/>
  <c r="G6" i="3"/>
  <c r="L5" i="3"/>
  <c r="G5" i="3"/>
  <c r="L4" i="3"/>
  <c r="G4" i="3"/>
  <c r="L5" i="2"/>
  <c r="L4" i="2"/>
  <c r="G7" i="2"/>
  <c r="G8" i="2" s="1"/>
  <c r="B13" i="2" s="1"/>
  <c r="G5" i="2"/>
  <c r="G4" i="2"/>
  <c r="K14" i="7"/>
  <c r="L14" i="7"/>
  <c r="K15" i="1"/>
  <c r="K16" i="1"/>
  <c r="K17" i="1"/>
  <c r="L17" i="1"/>
  <c r="K18" i="1"/>
  <c r="K19" i="1"/>
  <c r="L19" i="1"/>
  <c r="K20" i="1"/>
  <c r="K21" i="1"/>
  <c r="L21" i="1"/>
  <c r="K22" i="1"/>
  <c r="K23" i="1"/>
  <c r="L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4" i="1"/>
  <c r="K13" i="1"/>
  <c r="K15" i="2"/>
  <c r="K16" i="2"/>
  <c r="K17" i="2"/>
  <c r="K18" i="2"/>
  <c r="K19" i="2"/>
  <c r="K20" i="2"/>
  <c r="K21" i="2"/>
  <c r="K22" i="2"/>
  <c r="K23" i="2"/>
  <c r="K24" i="2"/>
  <c r="L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L37" i="2"/>
  <c r="K38" i="2"/>
  <c r="K39" i="2"/>
  <c r="K14" i="2"/>
  <c r="K13" i="2"/>
  <c r="K15" i="3"/>
  <c r="L15" i="3"/>
  <c r="K16" i="3"/>
  <c r="K17" i="3"/>
  <c r="K18" i="3"/>
  <c r="L18" i="3"/>
  <c r="K19" i="3"/>
  <c r="K20" i="3"/>
  <c r="L20" i="3"/>
  <c r="K21" i="3"/>
  <c r="K22" i="3"/>
  <c r="L22" i="3"/>
  <c r="K23" i="3"/>
  <c r="L23" i="3"/>
  <c r="K24" i="3"/>
  <c r="L24" i="3"/>
  <c r="K25" i="3"/>
  <c r="K26" i="3"/>
  <c r="L26" i="3"/>
  <c r="K27" i="3"/>
  <c r="K28" i="3"/>
  <c r="L28" i="3"/>
  <c r="K29" i="3"/>
  <c r="L29" i="3"/>
  <c r="K30" i="3"/>
  <c r="L30" i="3"/>
  <c r="K31" i="3"/>
  <c r="L31" i="3"/>
  <c r="K32" i="3"/>
  <c r="L32" i="3"/>
  <c r="K33" i="3"/>
  <c r="K34" i="3"/>
  <c r="L34" i="3"/>
  <c r="K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K14" i="3"/>
  <c r="L14" i="3"/>
  <c r="K13" i="3"/>
  <c r="L13" i="3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K14" i="4"/>
  <c r="L14" i="4"/>
  <c r="K13" i="4"/>
  <c r="L13" i="4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K38" i="5"/>
  <c r="L38" i="5"/>
  <c r="K39" i="5"/>
  <c r="L39" i="5"/>
  <c r="K40" i="5"/>
  <c r="L40" i="5"/>
  <c r="K41" i="5"/>
  <c r="L41" i="5"/>
  <c r="K42" i="5"/>
  <c r="L42" i="5"/>
  <c r="K43" i="5"/>
  <c r="L43" i="5"/>
  <c r="K14" i="5"/>
  <c r="L14" i="5"/>
  <c r="K13" i="5"/>
  <c r="L13" i="5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K38" i="6"/>
  <c r="L38" i="6"/>
  <c r="K39" i="6"/>
  <c r="K40" i="6"/>
  <c r="L40" i="6"/>
  <c r="K41" i="6"/>
  <c r="L41" i="6"/>
  <c r="K42" i="6"/>
  <c r="L42" i="6"/>
  <c r="K14" i="6"/>
  <c r="L14" i="6"/>
  <c r="K13" i="6"/>
  <c r="L13" i="6"/>
  <c r="K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K26" i="7"/>
  <c r="L26" i="7"/>
  <c r="K27" i="7"/>
  <c r="L27" i="7"/>
  <c r="K28" i="7"/>
  <c r="L28" i="7"/>
  <c r="K29" i="7"/>
  <c r="L29" i="7"/>
  <c r="K30" i="7"/>
  <c r="L30" i="7"/>
  <c r="K31" i="7"/>
  <c r="K32" i="7"/>
  <c r="L32" i="7"/>
  <c r="K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13" i="7"/>
  <c r="L13" i="7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K24" i="8"/>
  <c r="L24" i="8"/>
  <c r="K25" i="8"/>
  <c r="K26" i="8"/>
  <c r="K27" i="8"/>
  <c r="L27" i="8"/>
  <c r="K28" i="8"/>
  <c r="L28" i="8"/>
  <c r="K29" i="8"/>
  <c r="L29" i="8"/>
  <c r="K30" i="8"/>
  <c r="L30" i="8"/>
  <c r="K31" i="8"/>
  <c r="L31" i="8"/>
  <c r="K32" i="8"/>
  <c r="L32" i="8"/>
  <c r="K33" i="8"/>
  <c r="K34" i="8"/>
  <c r="L34" i="8"/>
  <c r="K35" i="8"/>
  <c r="K36" i="8"/>
  <c r="L36" i="8"/>
  <c r="K37" i="8"/>
  <c r="L37" i="8"/>
  <c r="K38" i="8"/>
  <c r="L38" i="8"/>
  <c r="K39" i="8"/>
  <c r="L39" i="8"/>
  <c r="K40" i="8"/>
  <c r="L40" i="8"/>
  <c r="K41" i="8"/>
  <c r="L41" i="8"/>
  <c r="K42" i="8"/>
  <c r="L42" i="8"/>
  <c r="K43" i="8"/>
  <c r="L43" i="8"/>
  <c r="K14" i="8"/>
  <c r="L14" i="8"/>
  <c r="K13" i="8"/>
  <c r="L13" i="8"/>
  <c r="K15" i="9"/>
  <c r="L15" i="9"/>
  <c r="K16" i="9"/>
  <c r="L16" i="9"/>
  <c r="K17" i="9"/>
  <c r="L17" i="9"/>
  <c r="K18" i="9"/>
  <c r="L18" i="9"/>
  <c r="K19" i="9"/>
  <c r="L19" i="9"/>
  <c r="K20" i="9"/>
  <c r="L20" i="9"/>
  <c r="K21" i="9"/>
  <c r="L21" i="9"/>
  <c r="K22" i="9"/>
  <c r="L22" i="9"/>
  <c r="K23" i="9"/>
  <c r="L23" i="9"/>
  <c r="K24" i="9"/>
  <c r="L24" i="9"/>
  <c r="K25" i="9"/>
  <c r="K26" i="9"/>
  <c r="L26" i="9"/>
  <c r="K27" i="9"/>
  <c r="L27" i="9"/>
  <c r="K28" i="9"/>
  <c r="L28" i="9"/>
  <c r="K29" i="9"/>
  <c r="L29" i="9"/>
  <c r="K30" i="9"/>
  <c r="L30" i="9"/>
  <c r="K31" i="9"/>
  <c r="L31" i="9"/>
  <c r="K32" i="9"/>
  <c r="L32" i="9"/>
  <c r="K33" i="9"/>
  <c r="L33" i="9"/>
  <c r="K34" i="9"/>
  <c r="L34" i="9"/>
  <c r="K35" i="9"/>
  <c r="L35" i="9"/>
  <c r="K36" i="9"/>
  <c r="L36" i="9"/>
  <c r="K37" i="9"/>
  <c r="L37" i="9"/>
  <c r="K38" i="9"/>
  <c r="L38" i="9"/>
  <c r="K39" i="9"/>
  <c r="L39" i="9"/>
  <c r="K40" i="9"/>
  <c r="L40" i="9"/>
  <c r="K41" i="9"/>
  <c r="L41" i="9"/>
  <c r="K42" i="9"/>
  <c r="L42" i="9"/>
  <c r="K14" i="9"/>
  <c r="L14" i="9"/>
  <c r="K13" i="9"/>
  <c r="L13" i="9"/>
  <c r="K15" i="10"/>
  <c r="L15" i="10"/>
  <c r="K16" i="10"/>
  <c r="L16" i="10"/>
  <c r="K17" i="10"/>
  <c r="L17" i="10"/>
  <c r="K18" i="10"/>
  <c r="L18" i="10"/>
  <c r="K19" i="10"/>
  <c r="L19" i="10"/>
  <c r="K20" i="10"/>
  <c r="L20" i="10"/>
  <c r="K21" i="10"/>
  <c r="L21" i="10"/>
  <c r="K22" i="10"/>
  <c r="L22" i="10"/>
  <c r="K23" i="10"/>
  <c r="L23" i="10"/>
  <c r="K24" i="10"/>
  <c r="L24" i="10"/>
  <c r="K25" i="10"/>
  <c r="L25" i="10"/>
  <c r="K26" i="10"/>
  <c r="L26" i="10"/>
  <c r="K27" i="10"/>
  <c r="L27" i="10"/>
  <c r="K28" i="10"/>
  <c r="L28" i="10"/>
  <c r="K29" i="10"/>
  <c r="L29" i="10"/>
  <c r="K30" i="10"/>
  <c r="L30" i="10"/>
  <c r="K31" i="10"/>
  <c r="L31" i="10"/>
  <c r="K32" i="10"/>
  <c r="L32" i="10"/>
  <c r="K33" i="10"/>
  <c r="L33" i="10"/>
  <c r="K34" i="10"/>
  <c r="L34" i="10"/>
  <c r="K35" i="10"/>
  <c r="L35" i="10"/>
  <c r="K36" i="10"/>
  <c r="K37" i="10"/>
  <c r="L37" i="10"/>
  <c r="K38" i="10"/>
  <c r="L38" i="10"/>
  <c r="K39" i="10"/>
  <c r="L39" i="10"/>
  <c r="K40" i="10"/>
  <c r="L40" i="10"/>
  <c r="K41" i="10"/>
  <c r="L41" i="10"/>
  <c r="K42" i="10"/>
  <c r="L42" i="10"/>
  <c r="K43" i="10"/>
  <c r="L43" i="10"/>
  <c r="K13" i="10"/>
  <c r="L13" i="10"/>
  <c r="K14" i="10"/>
  <c r="L14" i="10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K30" i="11"/>
  <c r="L30" i="11"/>
  <c r="K31" i="11"/>
  <c r="L31" i="11"/>
  <c r="K32" i="11"/>
  <c r="L32" i="11"/>
  <c r="K33" i="11"/>
  <c r="L33" i="11"/>
  <c r="K34" i="11"/>
  <c r="L34" i="11"/>
  <c r="K35" i="11"/>
  <c r="L35" i="11"/>
  <c r="K36" i="11"/>
  <c r="L36" i="11"/>
  <c r="K37" i="11"/>
  <c r="K38" i="11"/>
  <c r="L38" i="11"/>
  <c r="K39" i="11"/>
  <c r="L39" i="11"/>
  <c r="K40" i="11"/>
  <c r="L40" i="11"/>
  <c r="K41" i="11"/>
  <c r="L41" i="11"/>
  <c r="K42" i="11"/>
  <c r="L42" i="11"/>
  <c r="K14" i="11"/>
  <c r="L14" i="11"/>
  <c r="K13" i="11"/>
  <c r="L13" i="11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14" i="12"/>
  <c r="L14" i="12"/>
  <c r="K13" i="12"/>
  <c r="L13" i="12"/>
  <c r="L14" i="2"/>
  <c r="L15" i="2"/>
  <c r="L16" i="2"/>
  <c r="L17" i="2"/>
  <c r="L18" i="2"/>
  <c r="L19" i="2"/>
  <c r="L22" i="2"/>
  <c r="L23" i="2"/>
  <c r="L25" i="2"/>
  <c r="L26" i="2"/>
  <c r="L28" i="2"/>
  <c r="L30" i="2"/>
  <c r="L32" i="2"/>
  <c r="L33" i="2"/>
  <c r="L34" i="2"/>
  <c r="L35" i="2"/>
  <c r="L36" i="2"/>
  <c r="L38" i="2"/>
  <c r="I13" i="2"/>
  <c r="L13" i="2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L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43" i="8"/>
  <c r="I42" i="8"/>
  <c r="I41" i="8"/>
  <c r="I40" i="8"/>
  <c r="I39" i="8"/>
  <c r="I38" i="8"/>
  <c r="I37" i="8"/>
  <c r="I36" i="8"/>
  <c r="I35" i="8"/>
  <c r="L35" i="8"/>
  <c r="I34" i="8"/>
  <c r="I33" i="8"/>
  <c r="I32" i="8"/>
  <c r="I31" i="8"/>
  <c r="I30" i="8"/>
  <c r="I29" i="8"/>
  <c r="I28" i="8"/>
  <c r="I27" i="8"/>
  <c r="I26" i="8"/>
  <c r="I25" i="8"/>
  <c r="I24" i="8"/>
  <c r="I23" i="8"/>
  <c r="L23" i="8"/>
  <c r="I22" i="8"/>
  <c r="I21" i="8"/>
  <c r="I20" i="8"/>
  <c r="I19" i="8"/>
  <c r="I18" i="8"/>
  <c r="I17" i="8"/>
  <c r="I16" i="8"/>
  <c r="I15" i="8"/>
  <c r="I14" i="8"/>
  <c r="I13" i="8"/>
  <c r="I43" i="7"/>
  <c r="I42" i="7"/>
  <c r="I41" i="7"/>
  <c r="I40" i="7"/>
  <c r="I39" i="7"/>
  <c r="I38" i="7"/>
  <c r="I37" i="7"/>
  <c r="I36" i="7"/>
  <c r="I35" i="7"/>
  <c r="I34" i="7"/>
  <c r="I33" i="7"/>
  <c r="L33" i="7"/>
  <c r="I32" i="7"/>
  <c r="I31" i="7"/>
  <c r="I30" i="7"/>
  <c r="I29" i="7"/>
  <c r="I28" i="7"/>
  <c r="I27" i="7"/>
  <c r="I26" i="7"/>
  <c r="I25" i="7"/>
  <c r="L25" i="7"/>
  <c r="I24" i="7"/>
  <c r="I23" i="7"/>
  <c r="I22" i="7"/>
  <c r="I21" i="7"/>
  <c r="I20" i="7"/>
  <c r="I19" i="7"/>
  <c r="I18" i="7"/>
  <c r="I17" i="7"/>
  <c r="I16" i="7"/>
  <c r="I15" i="7"/>
  <c r="I14" i="7"/>
  <c r="I13" i="7"/>
  <c r="I43" i="5"/>
  <c r="I42" i="5"/>
  <c r="I41" i="5"/>
  <c r="I40" i="5"/>
  <c r="I39" i="5"/>
  <c r="I38" i="5"/>
  <c r="I37" i="5"/>
  <c r="L37" i="5"/>
  <c r="I36" i="5"/>
  <c r="I35" i="5"/>
  <c r="I34" i="5"/>
  <c r="I33" i="5"/>
  <c r="I32" i="5"/>
  <c r="I31" i="5"/>
  <c r="I30" i="5"/>
  <c r="I29" i="5"/>
  <c r="L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43" i="3"/>
  <c r="I42" i="3"/>
  <c r="I41" i="3"/>
  <c r="I40" i="3"/>
  <c r="I39" i="3"/>
  <c r="I38" i="3"/>
  <c r="I37" i="3"/>
  <c r="I36" i="3"/>
  <c r="I35" i="3"/>
  <c r="L35" i="3"/>
  <c r="I34" i="3"/>
  <c r="I33" i="3"/>
  <c r="I32" i="3"/>
  <c r="I31" i="3"/>
  <c r="I30" i="3"/>
  <c r="I29" i="3"/>
  <c r="I28" i="3"/>
  <c r="I27" i="3"/>
  <c r="L27" i="3"/>
  <c r="I26" i="3"/>
  <c r="I25" i="3"/>
  <c r="L25" i="3"/>
  <c r="I24" i="3"/>
  <c r="I23" i="3"/>
  <c r="I22" i="3"/>
  <c r="I21" i="3"/>
  <c r="I20" i="3"/>
  <c r="I19" i="3"/>
  <c r="L19" i="3"/>
  <c r="I18" i="3"/>
  <c r="I17" i="3"/>
  <c r="I16" i="3"/>
  <c r="I15" i="3"/>
  <c r="I14" i="3"/>
  <c r="I13" i="3"/>
  <c r="I14" i="1"/>
  <c r="L14" i="1"/>
  <c r="I15" i="1"/>
  <c r="L15" i="1"/>
  <c r="I23" i="1"/>
  <c r="I24" i="1"/>
  <c r="L24" i="1"/>
  <c r="I25" i="1"/>
  <c r="L25" i="1"/>
  <c r="I26" i="1"/>
  <c r="L26" i="1"/>
  <c r="I27" i="1"/>
  <c r="L27" i="1"/>
  <c r="I28" i="1"/>
  <c r="L28" i="1"/>
  <c r="I29" i="1"/>
  <c r="L29" i="1"/>
  <c r="I30" i="1"/>
  <c r="L30" i="1"/>
  <c r="I31" i="1"/>
  <c r="L31" i="1"/>
  <c r="I32" i="1"/>
  <c r="I33" i="1"/>
  <c r="I34" i="1"/>
  <c r="L34" i="1"/>
  <c r="I35" i="1"/>
  <c r="L35" i="1"/>
  <c r="I36" i="1"/>
  <c r="L36" i="1"/>
  <c r="I37" i="1"/>
  <c r="L37" i="1"/>
  <c r="I38" i="1"/>
  <c r="L38" i="1"/>
  <c r="I39" i="1"/>
  <c r="L39" i="1"/>
  <c r="I40" i="1"/>
  <c r="L40" i="1"/>
  <c r="I41" i="1"/>
  <c r="L41" i="1"/>
  <c r="I42" i="1"/>
  <c r="L42" i="1"/>
  <c r="I43" i="1"/>
  <c r="L43" i="1"/>
  <c r="I13" i="1"/>
  <c r="L13" i="1"/>
  <c r="L32" i="1"/>
  <c r="L33" i="1"/>
  <c r="L17" i="3"/>
  <c r="L21" i="3"/>
  <c r="L33" i="3"/>
  <c r="L26" i="8"/>
  <c r="L27" i="4"/>
  <c r="L16" i="3"/>
  <c r="L25" i="9"/>
  <c r="L36" i="10"/>
  <c r="L42" i="4"/>
  <c r="L15" i="7"/>
  <c r="L37" i="6"/>
  <c r="L37" i="11"/>
  <c r="L25" i="8"/>
  <c r="L33" i="8"/>
  <c r="L39" i="6"/>
  <c r="L22" i="1"/>
  <c r="L43" i="3"/>
  <c r="L31" i="7"/>
  <c r="L45" i="1"/>
  <c r="M13" i="12"/>
  <c r="B14" i="9" l="1"/>
  <c r="M13" i="9"/>
  <c r="C13" i="9"/>
  <c r="M13" i="8"/>
  <c r="C13" i="8"/>
  <c r="B14" i="8"/>
  <c r="C13" i="6"/>
  <c r="M13" i="6"/>
  <c r="B14" i="6"/>
  <c r="C13" i="10"/>
  <c r="M13" i="10"/>
  <c r="B14" i="10"/>
  <c r="M13" i="1"/>
  <c r="C13" i="1"/>
  <c r="B14" i="1"/>
  <c r="B14" i="7"/>
  <c r="C13" i="7"/>
  <c r="M13" i="5"/>
  <c r="C13" i="5"/>
  <c r="B14" i="5"/>
  <c r="C13" i="4"/>
  <c r="B14" i="4"/>
  <c r="M13" i="4"/>
  <c r="C13" i="12"/>
  <c r="B14" i="12"/>
  <c r="B14" i="2"/>
  <c r="C13" i="2"/>
  <c r="M13" i="2"/>
  <c r="B14" i="3"/>
  <c r="M13" i="3"/>
  <c r="C13" i="3"/>
  <c r="B14" i="11"/>
  <c r="M13" i="11"/>
  <c r="C13" i="11"/>
  <c r="C14" i="1" l="1"/>
  <c r="B15" i="1"/>
  <c r="M14" i="1"/>
  <c r="M14" i="4"/>
  <c r="C14" i="4"/>
  <c r="B15" i="4"/>
  <c r="B15" i="8"/>
  <c r="M14" i="8"/>
  <c r="C14" i="8"/>
  <c r="C14" i="3"/>
  <c r="B15" i="3"/>
  <c r="M14" i="3"/>
  <c r="C14" i="5"/>
  <c r="M14" i="5"/>
  <c r="B15" i="5"/>
  <c r="C14" i="10"/>
  <c r="B15" i="10"/>
  <c r="M14" i="10"/>
  <c r="M14" i="7"/>
  <c r="C14" i="7"/>
  <c r="B15" i="7"/>
  <c r="M14" i="11"/>
  <c r="C14" i="11"/>
  <c r="B15" i="11"/>
  <c r="C14" i="2"/>
  <c r="M14" i="2"/>
  <c r="B15" i="2"/>
  <c r="C14" i="12"/>
  <c r="M14" i="12"/>
  <c r="B15" i="12"/>
  <c r="C14" i="6"/>
  <c r="M14" i="6"/>
  <c r="B15" i="6"/>
  <c r="C14" i="9"/>
  <c r="B15" i="9"/>
  <c r="M14" i="9"/>
  <c r="B16" i="12" l="1"/>
  <c r="C15" i="12"/>
  <c r="M15" i="12"/>
  <c r="B16" i="10"/>
  <c r="M15" i="10"/>
  <c r="C15" i="10"/>
  <c r="M15" i="3"/>
  <c r="B16" i="3"/>
  <c r="C15" i="3"/>
  <c r="B16" i="11"/>
  <c r="M15" i="11"/>
  <c r="C15" i="11"/>
  <c r="M15" i="4"/>
  <c r="C15" i="4"/>
  <c r="B16" i="4"/>
  <c r="M15" i="9"/>
  <c r="C15" i="9"/>
  <c r="B16" i="9"/>
  <c r="M15" i="5"/>
  <c r="B16" i="5"/>
  <c r="C15" i="5"/>
  <c r="M15" i="2"/>
  <c r="B16" i="2"/>
  <c r="C15" i="2"/>
  <c r="C15" i="7"/>
  <c r="M15" i="7"/>
  <c r="B16" i="7"/>
  <c r="C15" i="1"/>
  <c r="B16" i="1"/>
  <c r="M15" i="1"/>
  <c r="B16" i="6"/>
  <c r="M15" i="6"/>
  <c r="C15" i="6"/>
  <c r="B16" i="8"/>
  <c r="M15" i="8"/>
  <c r="C15" i="8"/>
  <c r="B17" i="9" l="1"/>
  <c r="C16" i="9"/>
  <c r="M16" i="9"/>
  <c r="C16" i="11"/>
  <c r="M16" i="11"/>
  <c r="B17" i="11"/>
  <c r="M16" i="5"/>
  <c r="C16" i="5"/>
  <c r="B17" i="5"/>
  <c r="B17" i="8"/>
  <c r="C16" i="8"/>
  <c r="M16" i="8"/>
  <c r="B17" i="7"/>
  <c r="C16" i="7"/>
  <c r="M16" i="7"/>
  <c r="M16" i="6"/>
  <c r="C16" i="6"/>
  <c r="B17" i="6"/>
  <c r="M16" i="2"/>
  <c r="C16" i="2"/>
  <c r="B17" i="2"/>
  <c r="C16" i="10"/>
  <c r="M16" i="10"/>
  <c r="B17" i="10"/>
  <c r="B17" i="3"/>
  <c r="M16" i="3"/>
  <c r="C16" i="3"/>
  <c r="C16" i="12"/>
  <c r="B17" i="12"/>
  <c r="M16" i="12"/>
  <c r="C16" i="4"/>
  <c r="M16" i="4"/>
  <c r="B17" i="4"/>
  <c r="C16" i="1"/>
  <c r="M16" i="1"/>
  <c r="B17" i="1"/>
  <c r="B18" i="2" l="1"/>
  <c r="M17" i="2"/>
  <c r="C17" i="2"/>
  <c r="B18" i="11"/>
  <c r="M17" i="11"/>
  <c r="C17" i="11"/>
  <c r="M17" i="1"/>
  <c r="C17" i="1"/>
  <c r="B18" i="1"/>
  <c r="B18" i="4"/>
  <c r="M17" i="4"/>
  <c r="C17" i="4"/>
  <c r="B18" i="10"/>
  <c r="C17" i="10"/>
  <c r="M17" i="10"/>
  <c r="M17" i="12"/>
  <c r="B18" i="12"/>
  <c r="C17" i="12"/>
  <c r="B18" i="7"/>
  <c r="M17" i="7"/>
  <c r="C17" i="7"/>
  <c r="B18" i="6"/>
  <c r="C17" i="6"/>
  <c r="M17" i="6"/>
  <c r="M17" i="8"/>
  <c r="C17" i="8"/>
  <c r="B18" i="8"/>
  <c r="M17" i="3"/>
  <c r="B18" i="3"/>
  <c r="C17" i="3"/>
  <c r="B18" i="5"/>
  <c r="C17" i="5"/>
  <c r="M17" i="5"/>
  <c r="B18" i="9"/>
  <c r="M17" i="9"/>
  <c r="C17" i="9"/>
  <c r="B19" i="4" l="1"/>
  <c r="M18" i="4"/>
  <c r="C18" i="4"/>
  <c r="M18" i="5"/>
  <c r="C18" i="5"/>
  <c r="B19" i="5"/>
  <c r="M18" i="12"/>
  <c r="C18" i="12"/>
  <c r="B19" i="12"/>
  <c r="B19" i="6"/>
  <c r="M18" i="6"/>
  <c r="C18" i="6"/>
  <c r="C18" i="1"/>
  <c r="B19" i="1"/>
  <c r="M18" i="1"/>
  <c r="M18" i="2"/>
  <c r="C18" i="2"/>
  <c r="B19" i="2"/>
  <c r="M18" i="11"/>
  <c r="C18" i="11"/>
  <c r="B19" i="11"/>
  <c r="C18" i="3"/>
  <c r="M18" i="3"/>
  <c r="B19" i="3"/>
  <c r="B19" i="9"/>
  <c r="C18" i="9"/>
  <c r="M18" i="9"/>
  <c r="M18" i="8"/>
  <c r="C18" i="8"/>
  <c r="B19" i="8"/>
  <c r="B19" i="7"/>
  <c r="C18" i="7"/>
  <c r="M18" i="7"/>
  <c r="C18" i="10"/>
  <c r="M18" i="10"/>
  <c r="B19" i="10"/>
  <c r="C19" i="1" l="1"/>
  <c r="B20" i="1"/>
  <c r="M19" i="1"/>
  <c r="C19" i="10"/>
  <c r="B20" i="10"/>
  <c r="M19" i="10"/>
  <c r="M19" i="11"/>
  <c r="C19" i="11"/>
  <c r="B20" i="11"/>
  <c r="C19" i="9"/>
  <c r="B20" i="9"/>
  <c r="M19" i="9"/>
  <c r="M19" i="2"/>
  <c r="B20" i="2"/>
  <c r="C19" i="2"/>
  <c r="B20" i="6"/>
  <c r="C19" i="6"/>
  <c r="M19" i="6"/>
  <c r="B20" i="5"/>
  <c r="C19" i="5"/>
  <c r="M19" i="5"/>
  <c r="B20" i="12"/>
  <c r="C19" i="12"/>
  <c r="M19" i="12"/>
  <c r="C19" i="7"/>
  <c r="M19" i="7"/>
  <c r="B20" i="7"/>
  <c r="M19" i="3"/>
  <c r="B20" i="3"/>
  <c r="C19" i="3"/>
  <c r="B20" i="4"/>
  <c r="C19" i="4"/>
  <c r="M19" i="4"/>
  <c r="B20" i="8"/>
  <c r="C19" i="8"/>
  <c r="M19" i="8"/>
  <c r="B21" i="12" l="1"/>
  <c r="C20" i="12"/>
  <c r="M20" i="12"/>
  <c r="B21" i="10"/>
  <c r="M20" i="10"/>
  <c r="C20" i="10"/>
  <c r="B21" i="3"/>
  <c r="C20" i="3"/>
  <c r="M20" i="3"/>
  <c r="C20" i="5"/>
  <c r="M20" i="5"/>
  <c r="B21" i="5"/>
  <c r="M20" i="9"/>
  <c r="B21" i="9"/>
  <c r="C20" i="9"/>
  <c r="B21" i="6"/>
  <c r="M20" i="6"/>
  <c r="C20" i="6"/>
  <c r="B21" i="1"/>
  <c r="C20" i="1"/>
  <c r="M20" i="1"/>
  <c r="B21" i="4"/>
  <c r="C20" i="4"/>
  <c r="M20" i="4"/>
  <c r="C20" i="2"/>
  <c r="M20" i="2"/>
  <c r="B21" i="2"/>
  <c r="B21" i="7"/>
  <c r="C20" i="7"/>
  <c r="M20" i="7"/>
  <c r="B21" i="8"/>
  <c r="M20" i="8"/>
  <c r="C20" i="8"/>
  <c r="M20" i="11"/>
  <c r="B21" i="11"/>
  <c r="C20" i="11"/>
  <c r="B22" i="3" l="1"/>
  <c r="C21" i="3"/>
  <c r="M21" i="3"/>
  <c r="B22" i="4"/>
  <c r="C21" i="4"/>
  <c r="M21" i="4"/>
  <c r="C21" i="9"/>
  <c r="M21" i="9"/>
  <c r="B22" i="9"/>
  <c r="B22" i="7"/>
  <c r="C21" i="7"/>
  <c r="M21" i="7"/>
  <c r="C21" i="5"/>
  <c r="M21" i="5"/>
  <c r="B22" i="5"/>
  <c r="C21" i="10"/>
  <c r="B22" i="10"/>
  <c r="M21" i="10"/>
  <c r="M21" i="6"/>
  <c r="C21" i="6"/>
  <c r="B22" i="6"/>
  <c r="B22" i="8"/>
  <c r="C21" i="8"/>
  <c r="M21" i="8"/>
  <c r="B22" i="11"/>
  <c r="M21" i="11"/>
  <c r="C21" i="11"/>
  <c r="M21" i="2"/>
  <c r="B22" i="2"/>
  <c r="C21" i="2"/>
  <c r="M21" i="1"/>
  <c r="C21" i="1"/>
  <c r="B22" i="1"/>
  <c r="C21" i="12"/>
  <c r="B22" i="12"/>
  <c r="M21" i="12"/>
  <c r="B23" i="2" l="1"/>
  <c r="C22" i="2"/>
  <c r="M22" i="2"/>
  <c r="M22" i="6"/>
  <c r="C22" i="6"/>
  <c r="B23" i="6"/>
  <c r="B23" i="4"/>
  <c r="M22" i="4"/>
  <c r="C22" i="4"/>
  <c r="C22" i="12"/>
  <c r="M22" i="12"/>
  <c r="B23" i="12"/>
  <c r="M22" i="5"/>
  <c r="B23" i="5"/>
  <c r="C22" i="5"/>
  <c r="M22" i="8"/>
  <c r="C22" i="8"/>
  <c r="B23" i="8"/>
  <c r="M22" i="7"/>
  <c r="B23" i="7"/>
  <c r="C22" i="7"/>
  <c r="B23" i="1"/>
  <c r="M22" i="1"/>
  <c r="C22" i="1"/>
  <c r="M22" i="11"/>
  <c r="C22" i="11"/>
  <c r="B23" i="11"/>
  <c r="B23" i="10"/>
  <c r="M22" i="10"/>
  <c r="C22" i="10"/>
  <c r="B23" i="9"/>
  <c r="C22" i="9"/>
  <c r="M22" i="9"/>
  <c r="B23" i="3"/>
  <c r="C22" i="3"/>
  <c r="M22" i="3"/>
  <c r="M23" i="4" l="1"/>
  <c r="C23" i="4"/>
  <c r="B24" i="4"/>
  <c r="C23" i="1"/>
  <c r="M23" i="1"/>
  <c r="B24" i="1"/>
  <c r="B24" i="5"/>
  <c r="M23" i="5"/>
  <c r="C23" i="5"/>
  <c r="C23" i="6"/>
  <c r="M23" i="6"/>
  <c r="B24" i="6"/>
  <c r="B24" i="9"/>
  <c r="C23" i="9"/>
  <c r="M23" i="9"/>
  <c r="M23" i="10"/>
  <c r="C23" i="10"/>
  <c r="B24" i="10"/>
  <c r="B24" i="12"/>
  <c r="M23" i="12"/>
  <c r="C23" i="12"/>
  <c r="B24" i="7"/>
  <c r="M23" i="7"/>
  <c r="C23" i="7"/>
  <c r="B24" i="3"/>
  <c r="C23" i="3"/>
  <c r="M23" i="3"/>
  <c r="M23" i="8"/>
  <c r="B24" i="8"/>
  <c r="C23" i="8"/>
  <c r="B24" i="11"/>
  <c r="C23" i="11"/>
  <c r="M23" i="11"/>
  <c r="M23" i="2"/>
  <c r="B24" i="2"/>
  <c r="C23" i="2"/>
  <c r="M24" i="11" l="1"/>
  <c r="C24" i="11"/>
  <c r="B25" i="11"/>
  <c r="M24" i="5"/>
  <c r="B25" i="5"/>
  <c r="C24" i="5"/>
  <c r="M24" i="7"/>
  <c r="B25" i="7"/>
  <c r="C24" i="7"/>
  <c r="B25" i="1"/>
  <c r="M24" i="1"/>
  <c r="C24" i="1"/>
  <c r="B25" i="6"/>
  <c r="C24" i="6"/>
  <c r="M24" i="6"/>
  <c r="C24" i="8"/>
  <c r="M24" i="8"/>
  <c r="B25" i="8"/>
  <c r="C24" i="9"/>
  <c r="B25" i="9"/>
  <c r="M24" i="9"/>
  <c r="M24" i="12"/>
  <c r="B25" i="12"/>
  <c r="C24" i="12"/>
  <c r="B25" i="4"/>
  <c r="M24" i="4"/>
  <c r="C24" i="4"/>
  <c r="M24" i="10"/>
  <c r="C24" i="10"/>
  <c r="B25" i="10"/>
  <c r="M24" i="2"/>
  <c r="C24" i="2"/>
  <c r="B25" i="2"/>
  <c r="C24" i="3"/>
  <c r="B25" i="3"/>
  <c r="M24" i="3"/>
  <c r="B26" i="10" l="1"/>
  <c r="C25" i="10"/>
  <c r="M25" i="10"/>
  <c r="M25" i="5"/>
  <c r="C25" i="5"/>
  <c r="B26" i="5"/>
  <c r="M25" i="12"/>
  <c r="B26" i="12"/>
  <c r="C25" i="12"/>
  <c r="B26" i="9"/>
  <c r="C25" i="9"/>
  <c r="M25" i="9"/>
  <c r="C25" i="6"/>
  <c r="B26" i="6"/>
  <c r="M25" i="6"/>
  <c r="B26" i="3"/>
  <c r="M25" i="3"/>
  <c r="C25" i="3"/>
  <c r="M25" i="11"/>
  <c r="C25" i="11"/>
  <c r="B26" i="11"/>
  <c r="B26" i="7"/>
  <c r="C25" i="7"/>
  <c r="M25" i="7"/>
  <c r="B26" i="8"/>
  <c r="C25" i="8"/>
  <c r="M25" i="8"/>
  <c r="C25" i="1"/>
  <c r="M25" i="1"/>
  <c r="B26" i="1"/>
  <c r="M25" i="2"/>
  <c r="B26" i="2"/>
  <c r="C25" i="2"/>
  <c r="M25" i="4"/>
  <c r="B26" i="4"/>
  <c r="C25" i="4"/>
  <c r="C26" i="3" l="1"/>
  <c r="M26" i="3"/>
  <c r="B27" i="3"/>
  <c r="M26" i="1"/>
  <c r="C26" i="1"/>
  <c r="B27" i="1"/>
  <c r="M26" i="7"/>
  <c r="C26" i="7"/>
  <c r="B27" i="7"/>
  <c r="M26" i="6"/>
  <c r="B27" i="6"/>
  <c r="C26" i="6"/>
  <c r="M26" i="5"/>
  <c r="B27" i="5"/>
  <c r="C26" i="5"/>
  <c r="C26" i="11"/>
  <c r="B27" i="11"/>
  <c r="M26" i="11"/>
  <c r="B27" i="12"/>
  <c r="M26" i="12"/>
  <c r="C26" i="12"/>
  <c r="C26" i="2"/>
  <c r="M26" i="2"/>
  <c r="B27" i="2"/>
  <c r="M26" i="4"/>
  <c r="B27" i="4"/>
  <c r="C26" i="4"/>
  <c r="B27" i="9"/>
  <c r="M26" i="9"/>
  <c r="C26" i="9"/>
  <c r="M26" i="8"/>
  <c r="C26" i="8"/>
  <c r="B27" i="8"/>
  <c r="M26" i="10"/>
  <c r="C26" i="10"/>
  <c r="B27" i="10"/>
  <c r="M27" i="5" l="1"/>
  <c r="C27" i="5"/>
  <c r="B28" i="5"/>
  <c r="C27" i="1"/>
  <c r="M27" i="1"/>
  <c r="B28" i="1"/>
  <c r="M27" i="2"/>
  <c r="C27" i="2"/>
  <c r="B28" i="2"/>
  <c r="C27" i="10"/>
  <c r="M27" i="10"/>
  <c r="B28" i="10"/>
  <c r="B28" i="9"/>
  <c r="C27" i="9"/>
  <c r="M27" i="9"/>
  <c r="B28" i="12"/>
  <c r="M27" i="12"/>
  <c r="C27" i="12"/>
  <c r="C27" i="6"/>
  <c r="M27" i="6"/>
  <c r="B28" i="6"/>
  <c r="B28" i="3"/>
  <c r="M27" i="3"/>
  <c r="C27" i="3"/>
  <c r="B28" i="4"/>
  <c r="M27" i="4"/>
  <c r="C27" i="4"/>
  <c r="M27" i="8"/>
  <c r="C27" i="8"/>
  <c r="B28" i="8"/>
  <c r="C27" i="11"/>
  <c r="M27" i="11"/>
  <c r="B28" i="11"/>
  <c r="C27" i="7"/>
  <c r="B28" i="7"/>
  <c r="M27" i="7"/>
  <c r="B29" i="12" l="1"/>
  <c r="C28" i="12"/>
  <c r="M28" i="12"/>
  <c r="C28" i="8"/>
  <c r="B29" i="8"/>
  <c r="M28" i="8"/>
  <c r="M28" i="3"/>
  <c r="B29" i="3"/>
  <c r="C28" i="3"/>
  <c r="M28" i="1"/>
  <c r="B29" i="1"/>
  <c r="C28" i="1"/>
  <c r="M28" i="6"/>
  <c r="C28" i="6"/>
  <c r="B29" i="6"/>
  <c r="C28" i="9"/>
  <c r="B29" i="9"/>
  <c r="M28" i="9"/>
  <c r="M28" i="10"/>
  <c r="C28" i="10"/>
  <c r="B29" i="10"/>
  <c r="C28" i="5"/>
  <c r="M28" i="5"/>
  <c r="B29" i="5"/>
  <c r="C28" i="7"/>
  <c r="M28" i="7"/>
  <c r="B29" i="7"/>
  <c r="M28" i="11"/>
  <c r="B29" i="11"/>
  <c r="C28" i="11"/>
  <c r="B29" i="4"/>
  <c r="C28" i="4"/>
  <c r="M28" i="4"/>
  <c r="M28" i="2"/>
  <c r="B29" i="2"/>
  <c r="C28" i="2"/>
  <c r="B30" i="8" l="1"/>
  <c r="M29" i="8"/>
  <c r="C29" i="8"/>
  <c r="B30" i="11"/>
  <c r="M29" i="11"/>
  <c r="C29" i="11"/>
  <c r="C29" i="10"/>
  <c r="M29" i="10"/>
  <c r="B30" i="10"/>
  <c r="B30" i="4"/>
  <c r="M29" i="4"/>
  <c r="C29" i="4"/>
  <c r="M29" i="2"/>
  <c r="B30" i="2"/>
  <c r="C29" i="2"/>
  <c r="M29" i="7"/>
  <c r="B30" i="7"/>
  <c r="C29" i="7"/>
  <c r="C29" i="1"/>
  <c r="M29" i="1"/>
  <c r="B30" i="1"/>
  <c r="B30" i="3"/>
  <c r="C29" i="3"/>
  <c r="M29" i="3"/>
  <c r="M29" i="6"/>
  <c r="B30" i="6"/>
  <c r="C29" i="6"/>
  <c r="M29" i="5"/>
  <c r="C29" i="5"/>
  <c r="B30" i="5"/>
  <c r="C29" i="9"/>
  <c r="M29" i="9"/>
  <c r="B30" i="9"/>
  <c r="C29" i="12"/>
  <c r="B30" i="12"/>
  <c r="M29" i="12"/>
  <c r="C30" i="10" l="1"/>
  <c r="M30" i="10"/>
  <c r="B31" i="10"/>
  <c r="B31" i="5"/>
  <c r="M30" i="5"/>
  <c r="C30" i="5"/>
  <c r="B31" i="3"/>
  <c r="M30" i="3"/>
  <c r="C30" i="3"/>
  <c r="B31" i="11"/>
  <c r="M30" i="11"/>
  <c r="C30" i="11"/>
  <c r="M30" i="9"/>
  <c r="B31" i="9"/>
  <c r="C30" i="9"/>
  <c r="C30" i="7"/>
  <c r="B31" i="7"/>
  <c r="M30" i="7"/>
  <c r="C30" i="8"/>
  <c r="B31" i="8"/>
  <c r="M30" i="8"/>
  <c r="C30" i="2"/>
  <c r="M30" i="2"/>
  <c r="B31" i="2"/>
  <c r="C30" i="1"/>
  <c r="B31" i="1"/>
  <c r="M30" i="1"/>
  <c r="B31" i="12"/>
  <c r="M30" i="12"/>
  <c r="C30" i="12"/>
  <c r="M30" i="6"/>
  <c r="C30" i="6"/>
  <c r="B31" i="6"/>
  <c r="M30" i="4"/>
  <c r="C30" i="4"/>
  <c r="B31" i="4"/>
  <c r="C31" i="3" l="1"/>
  <c r="B32" i="3"/>
  <c r="M31" i="3"/>
  <c r="M31" i="2"/>
  <c r="B32" i="2"/>
  <c r="C31" i="2"/>
  <c r="C31" i="9"/>
  <c r="B32" i="9"/>
  <c r="M31" i="9"/>
  <c r="C31" i="12"/>
  <c r="B32" i="12"/>
  <c r="M31" i="12"/>
  <c r="M31" i="5"/>
  <c r="B32" i="5"/>
  <c r="C31" i="5"/>
  <c r="B32" i="4"/>
  <c r="M31" i="4"/>
  <c r="C31" i="4"/>
  <c r="C31" i="10"/>
  <c r="B32" i="10"/>
  <c r="M31" i="10"/>
  <c r="M31" i="8"/>
  <c r="B32" i="8"/>
  <c r="C31" i="8"/>
  <c r="C31" i="1"/>
  <c r="M31" i="1"/>
  <c r="B32" i="1"/>
  <c r="M31" i="11"/>
  <c r="C31" i="11"/>
  <c r="B32" i="11"/>
  <c r="M31" i="6"/>
  <c r="C31" i="6"/>
  <c r="B32" i="6"/>
  <c r="C31" i="7"/>
  <c r="B32" i="7"/>
  <c r="M31" i="7"/>
  <c r="B33" i="8" l="1"/>
  <c r="M32" i="8"/>
  <c r="C32" i="8"/>
  <c r="B33" i="5"/>
  <c r="M32" i="5"/>
  <c r="C32" i="5"/>
  <c r="C32" i="4"/>
  <c r="B33" i="4"/>
  <c r="M32" i="4"/>
  <c r="C32" i="11"/>
  <c r="B33" i="11"/>
  <c r="M32" i="11"/>
  <c r="M32" i="2"/>
  <c r="C32" i="2"/>
  <c r="B33" i="2"/>
  <c r="B33" i="10"/>
  <c r="M32" i="10"/>
  <c r="C32" i="10"/>
  <c r="B33" i="7"/>
  <c r="C32" i="7"/>
  <c r="M32" i="7"/>
  <c r="M32" i="1"/>
  <c r="C32" i="1"/>
  <c r="B33" i="1"/>
  <c r="B33" i="12"/>
  <c r="M32" i="12"/>
  <c r="C32" i="12"/>
  <c r="C32" i="3"/>
  <c r="M32" i="3"/>
  <c r="B33" i="3"/>
  <c r="M32" i="9"/>
  <c r="B33" i="9"/>
  <c r="C32" i="9"/>
  <c r="C32" i="6"/>
  <c r="M32" i="6"/>
  <c r="B33" i="6"/>
  <c r="M33" i="1" l="1"/>
  <c r="C33" i="1"/>
  <c r="B34" i="1"/>
  <c r="M33" i="10"/>
  <c r="B34" i="10"/>
  <c r="C33" i="10"/>
  <c r="B34" i="4"/>
  <c r="M33" i="4"/>
  <c r="C33" i="4"/>
  <c r="M33" i="2"/>
  <c r="C33" i="2"/>
  <c r="B34" i="2"/>
  <c r="C33" i="9"/>
  <c r="M33" i="9"/>
  <c r="B34" i="9"/>
  <c r="B34" i="5"/>
  <c r="M33" i="5"/>
  <c r="C33" i="5"/>
  <c r="C33" i="3"/>
  <c r="B34" i="3"/>
  <c r="M33" i="3"/>
  <c r="C33" i="6"/>
  <c r="B34" i="6"/>
  <c r="M33" i="6"/>
  <c r="M33" i="7"/>
  <c r="C33" i="7"/>
  <c r="B34" i="7"/>
  <c r="B34" i="11"/>
  <c r="M33" i="11"/>
  <c r="C33" i="11"/>
  <c r="C33" i="12"/>
  <c r="B34" i="12"/>
  <c r="M33" i="12"/>
  <c r="C33" i="8"/>
  <c r="M33" i="8"/>
  <c r="B34" i="8"/>
  <c r="B35" i="6" l="1"/>
  <c r="C34" i="6"/>
  <c r="M34" i="6"/>
  <c r="C34" i="9"/>
  <c r="M34" i="9"/>
  <c r="B35" i="9"/>
  <c r="C34" i="4"/>
  <c r="B35" i="4"/>
  <c r="M34" i="4"/>
  <c r="B35" i="5"/>
  <c r="M34" i="5"/>
  <c r="C34" i="5"/>
  <c r="M34" i="10"/>
  <c r="B35" i="10"/>
  <c r="C34" i="10"/>
  <c r="M34" i="3"/>
  <c r="C34" i="3"/>
  <c r="B35" i="3"/>
  <c r="C34" i="12"/>
  <c r="B35" i="12"/>
  <c r="M34" i="12"/>
  <c r="M34" i="8"/>
  <c r="B35" i="8"/>
  <c r="C34" i="8"/>
  <c r="C34" i="11"/>
  <c r="M34" i="11"/>
  <c r="B35" i="11"/>
  <c r="M34" i="2"/>
  <c r="C34" i="2"/>
  <c r="B35" i="2"/>
  <c r="M34" i="7"/>
  <c r="B35" i="7"/>
  <c r="C34" i="7"/>
  <c r="B35" i="1"/>
  <c r="M34" i="1"/>
  <c r="C34" i="1"/>
  <c r="C35" i="7" l="1"/>
  <c r="B36" i="7"/>
  <c r="M35" i="7"/>
  <c r="B36" i="4"/>
  <c r="M35" i="4"/>
  <c r="C35" i="4"/>
  <c r="B36" i="8"/>
  <c r="C35" i="8"/>
  <c r="M35" i="8"/>
  <c r="M35" i="2"/>
  <c r="B36" i="2"/>
  <c r="C35" i="2"/>
  <c r="M35" i="10"/>
  <c r="C35" i="10"/>
  <c r="B36" i="10"/>
  <c r="M35" i="12"/>
  <c r="C35" i="12"/>
  <c r="B36" i="12"/>
  <c r="M35" i="9"/>
  <c r="B36" i="9"/>
  <c r="C35" i="9"/>
  <c r="C35" i="11"/>
  <c r="B36" i="11"/>
  <c r="M35" i="11"/>
  <c r="M35" i="1"/>
  <c r="C35" i="1"/>
  <c r="B36" i="1"/>
  <c r="M35" i="3"/>
  <c r="B36" i="3"/>
  <c r="C35" i="3"/>
  <c r="M35" i="5"/>
  <c r="C35" i="5"/>
  <c r="B36" i="5"/>
  <c r="C35" i="6"/>
  <c r="B36" i="6"/>
  <c r="M35" i="6"/>
  <c r="M36" i="11" l="1"/>
  <c r="B37" i="11"/>
  <c r="C36" i="11"/>
  <c r="B37" i="10"/>
  <c r="C36" i="10"/>
  <c r="M36" i="10"/>
  <c r="C36" i="8"/>
  <c r="M36" i="8"/>
  <c r="B37" i="8"/>
  <c r="B37" i="9"/>
  <c r="C36" i="9"/>
  <c r="M36" i="9"/>
  <c r="C36" i="4"/>
  <c r="M36" i="4"/>
  <c r="B37" i="4"/>
  <c r="M36" i="6"/>
  <c r="B37" i="6"/>
  <c r="C36" i="6"/>
  <c r="C36" i="1"/>
  <c r="B37" i="1"/>
  <c r="M36" i="1"/>
  <c r="M36" i="2"/>
  <c r="B37" i="2"/>
  <c r="C36" i="2"/>
  <c r="C36" i="12"/>
  <c r="B37" i="12"/>
  <c r="M36" i="12"/>
  <c r="M36" i="7"/>
  <c r="B37" i="7"/>
  <c r="C36" i="7"/>
  <c r="C36" i="3"/>
  <c r="M36" i="3"/>
  <c r="B37" i="3"/>
  <c r="B37" i="5"/>
  <c r="C36" i="5"/>
  <c r="M36" i="5"/>
  <c r="M37" i="2" l="1"/>
  <c r="B38" i="2"/>
  <c r="C37" i="2"/>
  <c r="M37" i="4"/>
  <c r="B38" i="4"/>
  <c r="C37" i="4"/>
  <c r="C37" i="10"/>
  <c r="B38" i="10"/>
  <c r="M37" i="10"/>
  <c r="C37" i="1"/>
  <c r="B38" i="1"/>
  <c r="M37" i="1"/>
  <c r="C37" i="7"/>
  <c r="M37" i="7"/>
  <c r="B38" i="7"/>
  <c r="B38" i="5"/>
  <c r="C37" i="5"/>
  <c r="M37" i="5"/>
  <c r="C37" i="12"/>
  <c r="M37" i="12"/>
  <c r="B38" i="12"/>
  <c r="B38" i="9"/>
  <c r="C37" i="9"/>
  <c r="M37" i="9"/>
  <c r="M37" i="11"/>
  <c r="B38" i="11"/>
  <c r="C37" i="11"/>
  <c r="B38" i="3"/>
  <c r="C37" i="3"/>
  <c r="M37" i="3"/>
  <c r="C37" i="6"/>
  <c r="M37" i="6"/>
  <c r="B38" i="6"/>
  <c r="M37" i="8"/>
  <c r="C37" i="8"/>
  <c r="B38" i="8"/>
  <c r="M38" i="5" l="1"/>
  <c r="B39" i="5"/>
  <c r="C38" i="5"/>
  <c r="M38" i="10"/>
  <c r="B39" i="10"/>
  <c r="C38" i="10"/>
  <c r="M38" i="7"/>
  <c r="C38" i="7"/>
  <c r="B39" i="7"/>
  <c r="M38" i="12"/>
  <c r="B39" i="12"/>
  <c r="C38" i="12"/>
  <c r="C38" i="4"/>
  <c r="M38" i="4"/>
  <c r="B39" i="4"/>
  <c r="B39" i="8"/>
  <c r="M38" i="8"/>
  <c r="C38" i="8"/>
  <c r="B39" i="3"/>
  <c r="M38" i="3"/>
  <c r="C38" i="3"/>
  <c r="C38" i="9"/>
  <c r="B39" i="9"/>
  <c r="M38" i="9"/>
  <c r="C38" i="1"/>
  <c r="B39" i="1"/>
  <c r="M38" i="1"/>
  <c r="B39" i="2"/>
  <c r="M38" i="2"/>
  <c r="C38" i="2"/>
  <c r="B39" i="11"/>
  <c r="M38" i="11"/>
  <c r="C38" i="11"/>
  <c r="M38" i="6"/>
  <c r="C38" i="6"/>
  <c r="B39" i="6"/>
  <c r="M39" i="8" l="1"/>
  <c r="B40" i="8"/>
  <c r="C39" i="8"/>
  <c r="B40" i="11"/>
  <c r="C39" i="11"/>
  <c r="M39" i="11"/>
  <c r="B40" i="9"/>
  <c r="M39" i="9"/>
  <c r="C39" i="9"/>
  <c r="B40" i="4"/>
  <c r="C39" i="4"/>
  <c r="M39" i="4"/>
  <c r="M39" i="10"/>
  <c r="C39" i="10"/>
  <c r="B40" i="10"/>
  <c r="B40" i="6"/>
  <c r="M39" i="6"/>
  <c r="C39" i="6"/>
  <c r="C39" i="2"/>
  <c r="B40" i="2"/>
  <c r="M39" i="2"/>
  <c r="M39" i="3"/>
  <c r="B40" i="3"/>
  <c r="C39" i="3"/>
  <c r="C39" i="12"/>
  <c r="M39" i="12"/>
  <c r="B40" i="12"/>
  <c r="B40" i="5"/>
  <c r="M39" i="5"/>
  <c r="C39" i="5"/>
  <c r="M39" i="1"/>
  <c r="B40" i="1"/>
  <c r="C39" i="1"/>
  <c r="C39" i="7"/>
  <c r="M39" i="7"/>
  <c r="B40" i="7"/>
  <c r="C40" i="3" l="1"/>
  <c r="B41" i="3"/>
  <c r="M40" i="3"/>
  <c r="C40" i="10"/>
  <c r="M40" i="10"/>
  <c r="B41" i="10"/>
  <c r="M40" i="9"/>
  <c r="B41" i="9"/>
  <c r="C40" i="9"/>
  <c r="M40" i="6"/>
  <c r="B41" i="6"/>
  <c r="C40" i="6"/>
  <c r="M40" i="11"/>
  <c r="B41" i="11"/>
  <c r="C40" i="11"/>
  <c r="M40" i="7"/>
  <c r="C40" i="7"/>
  <c r="B41" i="7"/>
  <c r="B41" i="5"/>
  <c r="M40" i="5"/>
  <c r="C40" i="5"/>
  <c r="C40" i="2"/>
  <c r="M40" i="2"/>
  <c r="L45" i="2" s="1"/>
  <c r="M40" i="12"/>
  <c r="B41" i="12"/>
  <c r="C40" i="12"/>
  <c r="C40" i="1"/>
  <c r="M40" i="1"/>
  <c r="B41" i="1"/>
  <c r="M40" i="4"/>
  <c r="C40" i="4"/>
  <c r="B41" i="4"/>
  <c r="B41" i="8"/>
  <c r="C40" i="8"/>
  <c r="M40" i="8"/>
  <c r="B42" i="11" l="1"/>
  <c r="M41" i="11"/>
  <c r="C41" i="11"/>
  <c r="C41" i="10"/>
  <c r="M41" i="10"/>
  <c r="B42" i="10"/>
  <c r="B42" i="9"/>
  <c r="C41" i="9"/>
  <c r="M41" i="9"/>
  <c r="C41" i="5"/>
  <c r="M41" i="5"/>
  <c r="B42" i="5"/>
  <c r="C41" i="6"/>
  <c r="M41" i="6"/>
  <c r="B42" i="6"/>
  <c r="B42" i="7"/>
  <c r="C41" i="7"/>
  <c r="M41" i="7"/>
  <c r="M41" i="4"/>
  <c r="B42" i="4"/>
  <c r="C41" i="4"/>
  <c r="B42" i="1"/>
  <c r="C41" i="1"/>
  <c r="M41" i="1"/>
  <c r="M41" i="3"/>
  <c r="C41" i="3"/>
  <c r="B42" i="3"/>
  <c r="B42" i="8"/>
  <c r="C41" i="8"/>
  <c r="M41" i="8"/>
  <c r="C41" i="12"/>
  <c r="M41" i="12"/>
  <c r="B42" i="12"/>
  <c r="C42" i="9" l="1"/>
  <c r="M42" i="9"/>
  <c r="L46" i="9" s="1"/>
  <c r="M42" i="8"/>
  <c r="B43" i="8"/>
  <c r="C42" i="8"/>
  <c r="M42" i="4"/>
  <c r="L46" i="4" s="1"/>
  <c r="C42" i="4"/>
  <c r="M42" i="5"/>
  <c r="B43" i="5"/>
  <c r="C42" i="5"/>
  <c r="C42" i="6"/>
  <c r="M42" i="6"/>
  <c r="L46" i="6" s="1"/>
  <c r="B43" i="1"/>
  <c r="M42" i="1"/>
  <c r="C42" i="1"/>
  <c r="C42" i="10"/>
  <c r="B43" i="10"/>
  <c r="M42" i="10"/>
  <c r="M42" i="3"/>
  <c r="B43" i="3"/>
  <c r="C42" i="3"/>
  <c r="C42" i="7"/>
  <c r="B43" i="7"/>
  <c r="M42" i="7"/>
  <c r="M42" i="12"/>
  <c r="B43" i="12"/>
  <c r="C42" i="12"/>
  <c r="M42" i="11"/>
  <c r="L46" i="11" s="1"/>
  <c r="C42" i="11"/>
  <c r="M43" i="10" l="1"/>
  <c r="L46" i="10" s="1"/>
  <c r="C43" i="10"/>
  <c r="C43" i="5"/>
  <c r="M43" i="5"/>
  <c r="L46" i="5" s="1"/>
  <c r="C43" i="1"/>
  <c r="M43" i="1"/>
  <c r="L46" i="1" s="1"/>
  <c r="L47" i="1" s="1"/>
  <c r="L12" i="2" s="1"/>
  <c r="L44" i="2" s="1"/>
  <c r="L46" i="2" s="1"/>
  <c r="L12" i="3" s="1"/>
  <c r="L45" i="3" s="1"/>
  <c r="L47" i="3" s="1"/>
  <c r="L12" i="4" s="1"/>
  <c r="L45" i="4" s="1"/>
  <c r="L47" i="4" s="1"/>
  <c r="L12" i="5" s="1"/>
  <c r="L45" i="5" s="1"/>
  <c r="L47" i="5" s="1"/>
  <c r="L12" i="6" s="1"/>
  <c r="L45" i="6" s="1"/>
  <c r="L47" i="6" s="1"/>
  <c r="L12" i="7" s="1"/>
  <c r="L45" i="7" s="1"/>
  <c r="L47" i="7" s="1"/>
  <c r="L12" i="8" s="1"/>
  <c r="L45" i="8" s="1"/>
  <c r="L47" i="8" s="1"/>
  <c r="L12" i="9" s="1"/>
  <c r="L45" i="9" s="1"/>
  <c r="L47" i="9" s="1"/>
  <c r="L12" i="10" s="1"/>
  <c r="L45" i="10" s="1"/>
  <c r="L47" i="10" s="1"/>
  <c r="L12" i="11" s="1"/>
  <c r="L45" i="11" s="1"/>
  <c r="L47" i="11" s="1"/>
  <c r="L12" i="12" s="1"/>
  <c r="L45" i="12" s="1"/>
  <c r="L47" i="12" s="1"/>
  <c r="C43" i="8"/>
  <c r="M43" i="8"/>
  <c r="L46" i="8" s="1"/>
  <c r="C43" i="3"/>
  <c r="M43" i="3"/>
  <c r="L46" i="3" s="1"/>
  <c r="M43" i="7"/>
  <c r="L46" i="7" s="1"/>
  <c r="C43" i="7"/>
  <c r="M43" i="12"/>
  <c r="L46" i="12" s="1"/>
  <c r="C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437C30E-F998-4AE4-AF52-CEEAEFE3C952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6A625B0A-9064-4DEF-87D2-A6918DC80455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F46F1F1A-2524-48AC-B47B-CA323CFD4603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D5378AFB-2C70-4FA0-B69B-4CDCF50D8000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38735E2-CE33-40BE-81A2-5226297C32D7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DCE13020-2E39-46B7-97D6-B13C1BDA35B8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7A6374B9-9DE1-4E5F-A1B6-2C30E5FAAC58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0C53FE2-5943-45A7-B431-6CA0F0C8CF48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6F7B2035-9BF6-4433-B23C-E0A261493FAD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A96540C5-71B2-49C1-A358-7D8D50D2D468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1F7EE7ED-7C8E-4501-B826-026A33D500ED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55E25ED-B297-4BB7-811B-5656068139D8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C60127D-D46D-4FD5-B7C0-F46F7BD8F259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31DA412C-B2FB-4710-8241-D09381C3186D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BDCD3916-2AF8-492E-B413-9069885E8566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6CEF1407-5CDA-4114-B40D-4D2A1007DA19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3F05855-FDB6-4370-96E6-330790E69FA8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3E0C9A8D-D5CF-4ABD-800A-6048714C5E4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CDEF395-0E12-45FE-A840-B860CDE38C0D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85D379F6-5C2E-425F-B2FF-639B03ABA6E9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51B6747A-92C2-4EB5-B07D-0694650F8ACF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71A8F072-C178-4F52-BA2E-653872FCA5E3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2C35ED76-5844-445C-9630-D22AF3A2CF81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C4324F56-5FD8-4527-9403-AE4C1C69FDFB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A5FC0D44-9128-4554-BFB8-5EB745567A15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08F51681-AC49-450D-B824-BDE434D3B4A4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937CF58-EB4A-402E-9F31-C609944B6C3E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C7FEF4CA-CD22-4BD5-8184-E8570A71CB4D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9018A48-A7AE-445E-A408-FBE1C8F366EF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2F37E382-634B-4535-8EED-D81C5657DCE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DE60FB9-7E86-4EB7-AFFC-65650611D7D1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15066185-F8AE-4160-A282-CFBB8BD10124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389D9DCD-9CE1-4DCD-9D4D-0F30B47C72F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1AAB18A7-9C31-4127-A926-9234DBDA6806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BBFB6A4C-3EAF-41EC-9A64-0B5955EA0F1F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82CA6559-5DCB-4F43-A544-5F312AF6CAE1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C39CEF0D-54A1-47CD-A4D5-26D5F4A55DDB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078B1CBD-A03F-48A9-9B12-E9A7DBFE9CEA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760996B4-6761-43B6-94BF-513E6D393D2A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A246DA85-C1E7-48E2-91B8-A1FC11846B73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23DEDB6D-9011-47DB-A7BB-886F6E9DC306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6043A162-BCCA-48ED-B6FD-8FA441F7DB93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8DE0F16D-84B2-44BE-80BD-10BCD33AD7BD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93D08619-DAF0-4E17-8374-A68803F2D897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14E3D8EA-96CD-45D1-8C1F-39899279299B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748E1B69-ABED-4259-86E4-32C34CBB7704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EB098D4B-67AE-4736-BC5E-3752602FDDB6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6D0D8927-8C06-4727-9939-82E284B671BC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00A13E47-2D75-47E6-B019-432C49D508E2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B2C27B8E-6F47-48A5-BBD4-61ADE88C2983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CBF5C7D-2BF8-496A-8394-C9293337CCBD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094BC34-D047-4FD0-A44D-02665793D6A6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A22396F7-3AE1-407A-A285-0C6FDB3F523A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FD6A3409-9C37-4284-ADE6-11C7FD20976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DAFE8BC-665B-498E-AFF5-80DFF99B9BE4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14B6B1B8-4F80-4443-B7CB-DAFAA5E56900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FD1BE61D-8D68-4DA5-A746-197846A5C83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1FBB0A8-D531-4FFD-8BA0-6779A094FD9D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6282D7B1-A4A5-4C85-8266-2CB2225BD065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F78CFB0-A316-40F9-9162-34AE9A226FF0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5FB1D3A3-F763-46E8-8FDC-90A1487C971E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2B31FEB-9D6B-4476-BE24-8DA597B6015A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4E6F062-BAB2-440D-A05F-C4674C09D7E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9F0E423C-137B-46CF-9689-493732BC7F57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0964FD7A-34EC-4D0F-8C60-A53C0D68A4BA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A1E2E4B9-5166-49ED-92D5-8A7C621D1664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11247EC3-B388-4C2E-A066-0CDC974800F6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A058A16-6D00-426D-B78E-E4E22E2087AE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3A87F9C6-C875-443F-9F42-24D8EBE5FA5E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624B432-B82A-4A68-AB23-D8BB0F6D7017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B76D936-E6BD-44DE-AFAF-7BEB58AE88F7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94FD049-7551-4583-AF3F-0C58578D49D4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sharedStrings.xml><?xml version="1.0" encoding="utf-8"?>
<sst xmlns="http://schemas.openxmlformats.org/spreadsheetml/2006/main" count="539" uniqueCount="65">
  <si>
    <t>Arbeitszeiterfassung</t>
  </si>
  <si>
    <t>Name:</t>
  </si>
  <si>
    <t>Vorname Nachname</t>
  </si>
  <si>
    <t>Jahr:</t>
  </si>
  <si>
    <t>Monat:</t>
  </si>
  <si>
    <t>Einsatzbetrieb:</t>
  </si>
  <si>
    <t>Datum</t>
  </si>
  <si>
    <t>Beginn unbezahlte Pause</t>
  </si>
  <si>
    <t>Ende unbezahlte Pause</t>
  </si>
  <si>
    <t>Total Arbeitszeit</t>
  </si>
  <si>
    <t>Abwesenheiten</t>
  </si>
  <si>
    <t>Anrechenbarkeit</t>
  </si>
  <si>
    <t>Tagessoll</t>
  </si>
  <si>
    <t>Keine</t>
  </si>
  <si>
    <t>Arbeits-beginn</t>
  </si>
  <si>
    <t>Arbeits-ende</t>
  </si>
  <si>
    <t>Abwesen-heit</t>
  </si>
  <si>
    <t>Anrechen-bare Zeit aus Abwesen-heit</t>
  </si>
  <si>
    <t>Total anrechen-bare Zeit</t>
  </si>
  <si>
    <t>1 - Ferien</t>
  </si>
  <si>
    <t>2 - Krankheit ein Tag oder mehrere Tage mit Arztzeugnis</t>
  </si>
  <si>
    <t>3 - Krankheit mehr als ein Tag ohne Arztzeugnis</t>
  </si>
  <si>
    <t>4 - Urlaub gemäss Art. 70/71 ZDV</t>
  </si>
  <si>
    <t>5 - Kompensation Überzeit</t>
  </si>
  <si>
    <t>6 - Besuch einsatzspezifischer Kurs</t>
  </si>
  <si>
    <t>Wochenarbeitszeit:</t>
  </si>
  <si>
    <t>Total:</t>
  </si>
  <si>
    <t>Soll:</t>
  </si>
  <si>
    <t>Differenz:</t>
  </si>
  <si>
    <t>Anleitung</t>
  </si>
  <si>
    <t>- Name des Einsatzbetriebes im Feld G4</t>
  </si>
  <si>
    <t>- Name des Zivildienstleistenden im Feld G5</t>
  </si>
  <si>
    <t>- Anzahl Wochenarbeitsstunden im Feld G6</t>
  </si>
  <si>
    <t>- Jahreszahl im Feld G7</t>
  </si>
  <si>
    <t>Standardmässig werden Samstage und Sonntage als arbeitsfrei gekennzeichnet.</t>
  </si>
  <si>
    <t>- Die Soll-Arbeitszeit (Feld L45) wird aus der Wochenarbeitszeit und der Anzahl</t>
  </si>
  <si>
    <t xml:space="preserve">  Arbeitstage berechnet.</t>
  </si>
  <si>
    <t>Zur Vorbereitung füllen Sie bitte die folgenden Felder aus:</t>
  </si>
  <si>
    <t>Ausfüllen der Tabelle:</t>
  </si>
  <si>
    <t>Tragen Sie Beginn und Ende der Arbeitszeit im Format hh:mm in die Tabelle ein.</t>
  </si>
  <si>
    <t>Abwesenheiten:</t>
  </si>
  <si>
    <t>In der Spalte J können die Abwesenheiten über ein Dropdown-Menü ausgewählt werden.</t>
  </si>
  <si>
    <t>Eine allfällige anrechenbare Zeit wird gemäss der obigen Liste bestimmt.</t>
  </si>
  <si>
    <t>Die Anleitung zur Handhabung der Arbeitszeiterfassungstabelle finden Sie auf</t>
  </si>
  <si>
    <t>dem Januarblatt.</t>
  </si>
  <si>
    <t>Die Angaben der Felder G4 bis G8 werden vom Januarblatt übernommen.</t>
  </si>
  <si>
    <t>Anmerkung</t>
  </si>
  <si>
    <t>Die Dauer einer unbezahlten Pause (z.B. Mittag) kann eingetragen werden.</t>
  </si>
  <si>
    <t>7 - Einführungskurs</t>
  </si>
  <si>
    <t>Unterschrift Zivi</t>
  </si>
  <si>
    <t>Unterschrift EIB</t>
  </si>
  <si>
    <t>Differenz Vormonat</t>
  </si>
  <si>
    <t>Adresse:</t>
  </si>
  <si>
    <t>PLZ, Ort:</t>
  </si>
  <si>
    <t>Strasse</t>
  </si>
  <si>
    <t>Postleitzahl, Ort</t>
  </si>
  <si>
    <t>Name Betrieb</t>
  </si>
  <si>
    <t>- Auf die gleiche Weise können Wochenendtage als Arbeitstage gekennzeichnet werden.</t>
  </si>
  <si>
    <t>Bestimmung des Einsatzbeginns und der arbeitsfreien Tage:</t>
  </si>
  <si>
    <t>- Beginnt der Einsatz z.B. am 15.1. tragen Sie ab dem 1.1. bis zum entsprechenden Datum</t>
  </si>
  <si>
    <t xml:space="preserve">  in der Spalte D neben dem Datum ein Zeichen (z.B. "x") ein.</t>
  </si>
  <si>
    <t xml:space="preserve">Feiertage, Urlaub und der Einführungskurs sowie der Einsatzbeginn werden nicht automatisch bestimmt und müssen manuell 
</t>
  </si>
  <si>
    <t>angegeben:</t>
  </si>
  <si>
    <t>- Auch bei Feiertagen, dem Besuch "Einsatzspezifischer Kurs" oder "Einführungskurs" tragen</t>
  </si>
  <si>
    <t xml:space="preserve">  Sie ein Zeichen (z.B. "x") in der Spalte D neben dem Datum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</si>
</sst>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ddd"/>
    <numFmt numFmtId="166" formatCode="mmmm"/>
  </numFmts>
  <fonts count="8" x14ac:knownFonts="1">
    <font>
      <sz val="10"/>
      <color theme="1"/>
      <name val="Arial"/>
      <family val="2"/>
    </font>
    <font>
      <sz val="12"/>
      <color indexed="8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11" xfId="0" applyFont="1" applyFill="1" applyBorder="1"/>
    <xf numFmtId="0" fontId="5" fillId="3" borderId="0" xfId="0" applyFont="1" applyFill="1"/>
    <xf numFmtId="0" fontId="2" fillId="3" borderId="10" xfId="0" applyFont="1" applyFill="1" applyBorder="1"/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2" fontId="6" fillId="5" borderId="24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165" fontId="2" fillId="2" borderId="14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2" fillId="2" borderId="6" xfId="0" applyNumberFormat="1" applyFont="1" applyFill="1" applyBorder="1" applyProtection="1">
      <protection locked="0"/>
    </xf>
    <xf numFmtId="20" fontId="2" fillId="0" borderId="20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2" fontId="2" fillId="2" borderId="3" xfId="0" applyNumberFormat="1" applyFont="1" applyFill="1" applyBorder="1"/>
    <xf numFmtId="0" fontId="2" fillId="0" borderId="3" xfId="0" applyFont="1" applyBorder="1" applyProtection="1">
      <protection locked="0"/>
    </xf>
    <xf numFmtId="2" fontId="2" fillId="2" borderId="6" xfId="0" applyNumberFormat="1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165" fontId="2" fillId="2" borderId="1" xfId="0" applyNumberFormat="1" applyFont="1" applyFill="1" applyBorder="1" applyAlignment="1">
      <alignment horizontal="left"/>
    </xf>
    <xf numFmtId="164" fontId="2" fillId="2" borderId="4" xfId="0" applyNumberFormat="1" applyFont="1" applyFill="1" applyBorder="1"/>
    <xf numFmtId="164" fontId="2" fillId="2" borderId="8" xfId="0" applyNumberFormat="1" applyFont="1" applyFill="1" applyBorder="1" applyProtection="1">
      <protection locked="0"/>
    </xf>
    <xf numFmtId="20" fontId="2" fillId="0" borderId="21" xfId="0" applyNumberFormat="1" applyFont="1" applyBorder="1" applyProtection="1">
      <protection locked="0"/>
    </xf>
    <xf numFmtId="20" fontId="2" fillId="0" borderId="4" xfId="0" applyNumberFormat="1" applyFont="1" applyBorder="1" applyProtection="1">
      <protection locked="0"/>
    </xf>
    <xf numFmtId="2" fontId="2" fillId="2" borderId="4" xfId="0" applyNumberFormat="1" applyFont="1" applyFill="1" applyBorder="1"/>
    <xf numFmtId="0" fontId="2" fillId="0" borderId="4" xfId="0" applyFont="1" applyBorder="1" applyProtection="1">
      <protection locked="0"/>
    </xf>
    <xf numFmtId="2" fontId="2" fillId="2" borderId="7" xfId="0" applyNumberFormat="1" applyFont="1" applyFill="1" applyBorder="1"/>
    <xf numFmtId="2" fontId="2" fillId="2" borderId="8" xfId="0" applyNumberFormat="1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2" fillId="4" borderId="2" xfId="0" applyFont="1" applyFill="1" applyBorder="1"/>
    <xf numFmtId="0" fontId="2" fillId="4" borderId="9" xfId="0" applyFont="1" applyFill="1" applyBorder="1"/>
    <xf numFmtId="165" fontId="2" fillId="2" borderId="1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vertical="top"/>
    </xf>
    <xf numFmtId="164" fontId="2" fillId="2" borderId="8" xfId="0" applyNumberFormat="1" applyFont="1" applyFill="1" applyBorder="1" applyAlignment="1" applyProtection="1">
      <alignment vertical="top"/>
      <protection locked="0"/>
    </xf>
    <xf numFmtId="20" fontId="2" fillId="0" borderId="21" xfId="0" applyNumberFormat="1" applyFont="1" applyBorder="1" applyAlignment="1" applyProtection="1">
      <alignment vertical="top"/>
      <protection locked="0"/>
    </xf>
    <xf numFmtId="20" fontId="2" fillId="0" borderId="4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2" fontId="2" fillId="2" borderId="8" xfId="0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4" borderId="11" xfId="0" applyNumberFormat="1" applyFont="1" applyFill="1" applyBorder="1" applyAlignment="1">
      <alignment horizontal="left" vertical="center" wrapText="1"/>
    </xf>
    <xf numFmtId="0" fontId="2" fillId="3" borderId="29" xfId="0" applyFont="1" applyFill="1" applyBorder="1"/>
    <xf numFmtId="49" fontId="2" fillId="4" borderId="0" xfId="0" applyNumberFormat="1" applyFont="1" applyFill="1" applyAlignment="1">
      <alignment horizontal="left" vertical="center"/>
    </xf>
    <xf numFmtId="49" fontId="2" fillId="4" borderId="11" xfId="0" applyNumberFormat="1" applyFont="1" applyFill="1" applyBorder="1" applyAlignment="1">
      <alignment horizontal="left" vertical="center"/>
    </xf>
    <xf numFmtId="0" fontId="2" fillId="0" borderId="10" xfId="0" applyFont="1" applyBorder="1"/>
    <xf numFmtId="165" fontId="2" fillId="2" borderId="2" xfId="0" applyNumberFormat="1" applyFont="1" applyFill="1" applyBorder="1" applyAlignment="1">
      <alignment horizontal="left"/>
    </xf>
    <xf numFmtId="164" fontId="2" fillId="2" borderId="5" xfId="0" applyNumberFormat="1" applyFont="1" applyFill="1" applyBorder="1"/>
    <xf numFmtId="164" fontId="2" fillId="2" borderId="9" xfId="0" applyNumberFormat="1" applyFont="1" applyFill="1" applyBorder="1" applyProtection="1">
      <protection locked="0"/>
    </xf>
    <xf numFmtId="20" fontId="2" fillId="0" borderId="22" xfId="0" applyNumberFormat="1" applyFont="1" applyBorder="1" applyProtection="1">
      <protection locked="0"/>
    </xf>
    <xf numFmtId="20" fontId="2" fillId="0" borderId="5" xfId="0" applyNumberFormat="1" applyFont="1" applyBorder="1" applyProtection="1">
      <protection locked="0"/>
    </xf>
    <xf numFmtId="2" fontId="2" fillId="2" borderId="5" xfId="0" applyNumberFormat="1" applyFont="1" applyFill="1" applyBorder="1"/>
    <xf numFmtId="0" fontId="2" fillId="0" borderId="5" xfId="0" applyFont="1" applyBorder="1" applyProtection="1">
      <protection locked="0"/>
    </xf>
    <xf numFmtId="2" fontId="2" fillId="2" borderId="9" xfId="0" applyNumberFormat="1" applyFont="1" applyFill="1" applyBorder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2" fontId="5" fillId="2" borderId="17" xfId="0" applyNumberFormat="1" applyFont="1" applyFill="1" applyBorder="1"/>
    <xf numFmtId="2" fontId="5" fillId="2" borderId="19" xfId="0" applyNumberFormat="1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2" fontId="5" fillId="2" borderId="18" xfId="0" applyNumberFormat="1" applyFont="1" applyFill="1" applyBorder="1"/>
    <xf numFmtId="0" fontId="2" fillId="0" borderId="0" xfId="0" applyFont="1" applyAlignment="1">
      <alignment vertical="center"/>
    </xf>
    <xf numFmtId="2" fontId="2" fillId="2" borderId="4" xfId="0" applyNumberFormat="1" applyFont="1" applyFill="1" applyBorder="1" applyAlignment="1">
      <alignment vertical="top"/>
    </xf>
    <xf numFmtId="165" fontId="2" fillId="3" borderId="10" xfId="0" applyNumberFormat="1" applyFont="1" applyFill="1" applyBorder="1" applyAlignment="1">
      <alignment horizontal="left"/>
    </xf>
    <xf numFmtId="164" fontId="2" fillId="3" borderId="0" xfId="0" applyNumberFormat="1" applyFont="1" applyFill="1"/>
    <xf numFmtId="20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20" fontId="2" fillId="0" borderId="14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20" fontId="2" fillId="0" borderId="1" xfId="0" applyNumberFormat="1" applyFont="1" applyBorder="1" applyAlignment="1" applyProtection="1">
      <alignment vertical="top"/>
      <protection locked="0"/>
    </xf>
    <xf numFmtId="20" fontId="2" fillId="0" borderId="2" xfId="0" applyNumberFormat="1" applyFont="1" applyBorder="1" applyProtection="1"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4" borderId="1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30" xfId="0" applyNumberFormat="1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5" borderId="39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/>
    </xf>
    <xf numFmtId="166" fontId="5" fillId="2" borderId="5" xfId="0" applyNumberFormat="1" applyFont="1" applyFill="1" applyBorder="1" applyAlignment="1">
      <alignment horizontal="center"/>
    </xf>
    <xf numFmtId="166" fontId="5" fillId="2" borderId="9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49" fontId="6" fillId="4" borderId="10" xfId="0" applyNumberFormat="1" applyFont="1" applyFill="1" applyBorder="1" applyAlignment="1">
      <alignment horizontal="left" vertical="center" wrapText="1"/>
    </xf>
    <xf numFmtId="49" fontId="6" fillId="4" borderId="11" xfId="0" applyNumberFormat="1" applyFont="1" applyFill="1" applyBorder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/>
    </xf>
    <xf numFmtId="0" fontId="2" fillId="0" borderId="11" xfId="0" applyFont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</cellXfs>
  <cellStyles count="1">
    <cellStyle name="Standard" xfId="0" builtinId="0"/>
  </cellStyles>
  <dxfs count="24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95B3-8BC3-4E52-9ED0-057C196F3C3A}">
  <sheetPr>
    <pageSetUpPr fitToPage="1"/>
  </sheetPr>
  <dimension ref="B1:Q49"/>
  <sheetViews>
    <sheetView tabSelected="1" zoomScale="85" zoomScaleNormal="85" workbookViewId="0">
      <selection activeCell="R9" sqref="R8:R9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8.5546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6" x14ac:dyDescent="0.3">
      <c r="B4" s="129" t="s">
        <v>5</v>
      </c>
      <c r="C4" s="146"/>
      <c r="D4" s="146"/>
      <c r="E4" s="146"/>
      <c r="F4" s="130"/>
      <c r="G4" s="141" t="s">
        <v>56</v>
      </c>
      <c r="H4" s="136"/>
      <c r="I4" s="137"/>
      <c r="J4" s="129" t="s">
        <v>52</v>
      </c>
      <c r="K4" s="130"/>
      <c r="L4" s="136" t="s">
        <v>54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">
        <v>2</v>
      </c>
      <c r="H5" s="134"/>
      <c r="I5" s="135"/>
      <c r="J5" s="131" t="s">
        <v>53</v>
      </c>
      <c r="K5" s="132"/>
      <c r="L5" s="138" t="s">
        <v>55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DATE(G7,1,1)</f>
        <v>46023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v>0</v>
      </c>
      <c r="M12" s="12"/>
      <c r="N12" s="16"/>
      <c r="O12" s="17"/>
    </row>
    <row r="13" spans="2:15" x14ac:dyDescent="0.25">
      <c r="B13" s="18">
        <f>G8</f>
        <v>46023</v>
      </c>
      <c r="C13" s="19">
        <f>B13</f>
        <v>46023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46024</v>
      </c>
      <c r="C14" s="29">
        <f t="shared" ref="C14:C43" si="0">B14</f>
        <v>46024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4">B14+1</f>
        <v>46025</v>
      </c>
      <c r="C15" s="29">
        <f t="shared" si="0"/>
        <v>46025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43" si="5">IF(OR(J15=$N$13,J15=$N$14),ROUND(20*$G$6/5,1)/20,0)</f>
        <v>0</v>
      </c>
      <c r="L15" s="36">
        <f t="shared" si="2"/>
        <v>0</v>
      </c>
      <c r="M15" s="5" t="str">
        <f t="shared" si="3"/>
        <v xml:space="preserve"> </v>
      </c>
      <c r="N15" s="37" t="s">
        <v>21</v>
      </c>
      <c r="O15" s="38" t="s">
        <v>13</v>
      </c>
    </row>
    <row r="16" spans="2:15" x14ac:dyDescent="0.25">
      <c r="B16" s="28">
        <f t="shared" si="4"/>
        <v>46026</v>
      </c>
      <c r="C16" s="29">
        <f t="shared" si="0"/>
        <v>46026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</v>
      </c>
      <c r="N16" s="37" t="s">
        <v>22</v>
      </c>
      <c r="O16" s="38" t="s">
        <v>13</v>
      </c>
    </row>
    <row r="17" spans="2:17" x14ac:dyDescent="0.25">
      <c r="B17" s="28">
        <f t="shared" si="4"/>
        <v>46027</v>
      </c>
      <c r="C17" s="29">
        <f t="shared" si="0"/>
        <v>46027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4"/>
        <v>46028</v>
      </c>
      <c r="C18" s="29">
        <f t="shared" si="0"/>
        <v>46028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4"/>
        <v>46029</v>
      </c>
      <c r="C19" s="29">
        <f t="shared" si="0"/>
        <v>46029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4"/>
        <v>46030</v>
      </c>
      <c r="C20" s="29">
        <f t="shared" si="0"/>
        <v>46030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 </v>
      </c>
      <c r="N20" s="5"/>
      <c r="O20" s="8"/>
    </row>
    <row r="21" spans="2:17" ht="12.75" customHeight="1" x14ac:dyDescent="0.25">
      <c r="B21" s="28">
        <f t="shared" si="4"/>
        <v>46031</v>
      </c>
      <c r="C21" s="29">
        <f t="shared" si="0"/>
        <v>46031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 </v>
      </c>
      <c r="N21" s="113" t="s">
        <v>29</v>
      </c>
      <c r="O21" s="114"/>
    </row>
    <row r="22" spans="2:17" s="49" customFormat="1" ht="12.75" customHeight="1" thickBot="1" x14ac:dyDescent="0.3">
      <c r="B22" s="41">
        <f t="shared" si="4"/>
        <v>46032</v>
      </c>
      <c r="C22" s="42">
        <f t="shared" si="0"/>
        <v>46032</v>
      </c>
      <c r="D22" s="43"/>
      <c r="E22" s="44"/>
      <c r="F22" s="45"/>
      <c r="G22" s="45"/>
      <c r="H22" s="45"/>
      <c r="I22" s="33">
        <f t="shared" si="1"/>
        <v>0</v>
      </c>
      <c r="J22" s="46"/>
      <c r="K22" s="35">
        <f t="shared" si="5"/>
        <v>0</v>
      </c>
      <c r="L22" s="47">
        <f t="shared" si="2"/>
        <v>0</v>
      </c>
      <c r="M22" s="5" t="str">
        <f t="shared" si="3"/>
        <v xml:space="preserve"> </v>
      </c>
      <c r="N22" s="115"/>
      <c r="O22" s="116"/>
      <c r="P22" s="48"/>
      <c r="Q22" s="48"/>
    </row>
    <row r="23" spans="2:17" ht="12.75" customHeight="1" x14ac:dyDescent="0.25">
      <c r="B23" s="28">
        <f t="shared" si="4"/>
        <v>46033</v>
      </c>
      <c r="C23" s="29">
        <f t="shared" si="0"/>
        <v>46033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</v>
      </c>
      <c r="N23" s="142" t="s">
        <v>37</v>
      </c>
      <c r="O23" s="143"/>
    </row>
    <row r="24" spans="2:17" ht="12.75" customHeight="1" x14ac:dyDescent="0.25">
      <c r="B24" s="28">
        <f t="shared" si="4"/>
        <v>46034</v>
      </c>
      <c r="C24" s="29">
        <f t="shared" si="0"/>
        <v>46034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 </v>
      </c>
      <c r="N24" s="50" t="s">
        <v>30</v>
      </c>
      <c r="O24" s="51"/>
    </row>
    <row r="25" spans="2:17" ht="12.75" customHeight="1" x14ac:dyDescent="0.25">
      <c r="B25" s="28">
        <f t="shared" si="4"/>
        <v>46035</v>
      </c>
      <c r="C25" s="29">
        <f t="shared" si="0"/>
        <v>46035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50" t="s">
        <v>31</v>
      </c>
      <c r="O25" s="51"/>
    </row>
    <row r="26" spans="2:17" ht="12.75" customHeight="1" x14ac:dyDescent="0.25">
      <c r="B26" s="28">
        <f t="shared" si="4"/>
        <v>46036</v>
      </c>
      <c r="C26" s="29">
        <f t="shared" si="0"/>
        <v>46036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 </v>
      </c>
      <c r="N26" s="50" t="s">
        <v>32</v>
      </c>
      <c r="O26" s="51"/>
    </row>
    <row r="27" spans="2:17" ht="12.75" customHeight="1" x14ac:dyDescent="0.25">
      <c r="B27" s="28">
        <f t="shared" si="4"/>
        <v>46037</v>
      </c>
      <c r="C27" s="29">
        <f t="shared" si="0"/>
        <v>46037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 </v>
      </c>
      <c r="N27" s="91" t="s">
        <v>33</v>
      </c>
      <c r="O27" s="93"/>
    </row>
    <row r="28" spans="2:17" ht="12.75" customHeight="1" x14ac:dyDescent="0.25">
      <c r="B28" s="28">
        <f t="shared" si="4"/>
        <v>46038</v>
      </c>
      <c r="C28" s="29">
        <f t="shared" si="0"/>
        <v>46038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 </v>
      </c>
      <c r="N28" s="91"/>
      <c r="O28" s="93"/>
    </row>
    <row r="29" spans="2:17" ht="12.75" customHeight="1" x14ac:dyDescent="0.25">
      <c r="B29" s="28">
        <f t="shared" si="4"/>
        <v>46039</v>
      </c>
      <c r="C29" s="29">
        <f t="shared" si="0"/>
        <v>46039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</v>
      </c>
      <c r="N29" s="142" t="s">
        <v>58</v>
      </c>
      <c r="O29" s="92"/>
    </row>
    <row r="30" spans="2:17" ht="12.75" customHeight="1" x14ac:dyDescent="0.25">
      <c r="B30" s="28">
        <f t="shared" si="4"/>
        <v>46040</v>
      </c>
      <c r="C30" s="29">
        <f t="shared" si="0"/>
        <v>46040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</v>
      </c>
      <c r="N30" s="91" t="s">
        <v>34</v>
      </c>
      <c r="O30" s="92"/>
    </row>
    <row r="31" spans="2:17" ht="12.75" customHeight="1" x14ac:dyDescent="0.25">
      <c r="B31" s="28">
        <f t="shared" si="4"/>
        <v>46041</v>
      </c>
      <c r="C31" s="29">
        <f t="shared" si="0"/>
        <v>46041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 </v>
      </c>
      <c r="N31" s="91" t="s">
        <v>61</v>
      </c>
      <c r="O31" s="92"/>
    </row>
    <row r="32" spans="2:17" ht="12.75" customHeight="1" x14ac:dyDescent="0.25">
      <c r="B32" s="28">
        <f t="shared" si="4"/>
        <v>46042</v>
      </c>
      <c r="C32" s="29">
        <f t="shared" si="0"/>
        <v>46042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91" t="s">
        <v>62</v>
      </c>
      <c r="O32" s="92"/>
    </row>
    <row r="33" spans="2:16" ht="12.75" customHeight="1" x14ac:dyDescent="0.25">
      <c r="B33" s="28">
        <f t="shared" si="4"/>
        <v>46043</v>
      </c>
      <c r="C33" s="29">
        <f t="shared" si="0"/>
        <v>46043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 </v>
      </c>
      <c r="N33" s="91" t="s">
        <v>59</v>
      </c>
      <c r="O33" s="92"/>
    </row>
    <row r="34" spans="2:16" ht="12.75" customHeight="1" x14ac:dyDescent="0.25">
      <c r="B34" s="28">
        <f t="shared" si="4"/>
        <v>46044</v>
      </c>
      <c r="C34" s="29">
        <f t="shared" si="0"/>
        <v>46044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 </v>
      </c>
      <c r="N34" s="91" t="s">
        <v>60</v>
      </c>
      <c r="O34" s="92"/>
    </row>
    <row r="35" spans="2:16" ht="12.75" customHeight="1" x14ac:dyDescent="0.25">
      <c r="B35" s="28">
        <f t="shared" si="4"/>
        <v>46045</v>
      </c>
      <c r="C35" s="29">
        <f t="shared" si="0"/>
        <v>46045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2" t="str">
        <f t="shared" si="3"/>
        <v xml:space="preserve">  </v>
      </c>
      <c r="N35" s="53" t="s">
        <v>63</v>
      </c>
      <c r="O35" s="54"/>
    </row>
    <row r="36" spans="2:16" ht="12.75" customHeight="1" x14ac:dyDescent="0.25">
      <c r="B36" s="28">
        <f t="shared" si="4"/>
        <v>46046</v>
      </c>
      <c r="C36" s="29">
        <f t="shared" si="0"/>
        <v>46046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2" t="str">
        <f t="shared" si="3"/>
        <v xml:space="preserve"> </v>
      </c>
      <c r="N36" s="144" t="s">
        <v>64</v>
      </c>
      <c r="O36" s="145"/>
    </row>
    <row r="37" spans="2:16" ht="12.75" customHeight="1" x14ac:dyDescent="0.25">
      <c r="B37" s="28">
        <f t="shared" si="4"/>
        <v>46047</v>
      </c>
      <c r="C37" s="29">
        <f t="shared" si="0"/>
        <v>46047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</v>
      </c>
      <c r="N37" s="91" t="s">
        <v>57</v>
      </c>
      <c r="O37" s="92"/>
    </row>
    <row r="38" spans="2:16" ht="12.75" customHeight="1" x14ac:dyDescent="0.25">
      <c r="B38" s="28">
        <f t="shared" si="4"/>
        <v>46048</v>
      </c>
      <c r="C38" s="29">
        <f t="shared" si="0"/>
        <v>46048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 </v>
      </c>
      <c r="N38" s="91" t="s">
        <v>35</v>
      </c>
      <c r="O38" s="93"/>
    </row>
    <row r="39" spans="2:16" ht="12.75" customHeight="1" x14ac:dyDescent="0.25">
      <c r="B39" s="28">
        <f t="shared" si="4"/>
        <v>46049</v>
      </c>
      <c r="C39" s="29">
        <f t="shared" si="0"/>
        <v>46049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5"/>
        <v>0</v>
      </c>
      <c r="L39" s="36">
        <f t="shared" si="2"/>
        <v>0</v>
      </c>
      <c r="M39" s="5" t="str">
        <f t="shared" si="3"/>
        <v xml:space="preserve">  </v>
      </c>
      <c r="N39" s="50" t="s">
        <v>36</v>
      </c>
      <c r="O39" s="51"/>
    </row>
    <row r="40" spans="2:16" ht="12.75" customHeight="1" x14ac:dyDescent="0.25">
      <c r="B40" s="28">
        <f t="shared" si="4"/>
        <v>46050</v>
      </c>
      <c r="C40" s="29">
        <f t="shared" si="0"/>
        <v>46050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5"/>
        <v>0</v>
      </c>
      <c r="L40" s="36">
        <f t="shared" si="2"/>
        <v>0</v>
      </c>
      <c r="M40" s="5" t="str">
        <f t="shared" si="3"/>
        <v xml:space="preserve">  </v>
      </c>
      <c r="N40" s="91"/>
      <c r="O40" s="92"/>
      <c r="P40" s="55"/>
    </row>
    <row r="41" spans="2:16" ht="12.75" customHeight="1" x14ac:dyDescent="0.25">
      <c r="B41" s="28">
        <f t="shared" si="4"/>
        <v>46051</v>
      </c>
      <c r="C41" s="29">
        <f t="shared" si="0"/>
        <v>46051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5"/>
        <v>0</v>
      </c>
      <c r="L41" s="36">
        <f t="shared" si="2"/>
        <v>0</v>
      </c>
      <c r="M41" s="5" t="str">
        <f t="shared" si="3"/>
        <v xml:space="preserve">  </v>
      </c>
      <c r="N41" s="142" t="s">
        <v>38</v>
      </c>
      <c r="O41" s="143"/>
    </row>
    <row r="42" spans="2:16" ht="12.75" customHeight="1" x14ac:dyDescent="0.25">
      <c r="B42" s="28">
        <f t="shared" si="4"/>
        <v>46052</v>
      </c>
      <c r="C42" s="29">
        <f t="shared" si="0"/>
        <v>46052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5"/>
        <v>0</v>
      </c>
      <c r="L42" s="36">
        <f t="shared" si="2"/>
        <v>0</v>
      </c>
      <c r="M42" s="5" t="str">
        <f t="shared" si="3"/>
        <v xml:space="preserve">  </v>
      </c>
      <c r="N42" s="91" t="s">
        <v>39</v>
      </c>
      <c r="O42" s="93"/>
    </row>
    <row r="43" spans="2:16" ht="12.75" customHeight="1" thickBot="1" x14ac:dyDescent="0.3">
      <c r="B43" s="56">
        <f>B42+1</f>
        <v>46053</v>
      </c>
      <c r="C43" s="57">
        <f t="shared" si="0"/>
        <v>46053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5"/>
        <v>0</v>
      </c>
      <c r="L43" s="63">
        <f t="shared" si="2"/>
        <v>0</v>
      </c>
      <c r="M43" s="5" t="str">
        <f t="shared" si="3"/>
        <v xml:space="preserve"> </v>
      </c>
      <c r="N43" s="91" t="s">
        <v>47</v>
      </c>
      <c r="O43" s="93"/>
    </row>
    <row r="44" spans="2:16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49"/>
      <c r="O44" s="150"/>
    </row>
    <row r="45" spans="2:16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0</v>
      </c>
      <c r="M45" s="5"/>
      <c r="N45" s="151" t="s">
        <v>40</v>
      </c>
      <c r="O45" s="152"/>
    </row>
    <row r="46" spans="2:16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184.8</v>
      </c>
      <c r="M46" s="5"/>
      <c r="N46" s="91" t="s">
        <v>41</v>
      </c>
      <c r="O46" s="93"/>
    </row>
    <row r="47" spans="2:16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-184.8</v>
      </c>
      <c r="M47" s="69"/>
      <c r="N47" s="98" t="s">
        <v>42</v>
      </c>
      <c r="O47" s="99"/>
    </row>
    <row r="49" spans="2:15" s="71" customFormat="1" ht="37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J49" s="1"/>
      <c r="K49" s="82" t="s">
        <v>50</v>
      </c>
      <c r="L49" s="83"/>
      <c r="M49" s="83"/>
      <c r="N49" s="84"/>
      <c r="O49" s="84"/>
    </row>
  </sheetData>
  <mergeCells count="55">
    <mergeCell ref="N27:O27"/>
    <mergeCell ref="N44:O44"/>
    <mergeCell ref="N41:O41"/>
    <mergeCell ref="N45:O45"/>
    <mergeCell ref="N46:O46"/>
    <mergeCell ref="N42:O42"/>
    <mergeCell ref="B4:F4"/>
    <mergeCell ref="B5:F5"/>
    <mergeCell ref="B6:F6"/>
    <mergeCell ref="B7:F7"/>
    <mergeCell ref="B8:F8"/>
    <mergeCell ref="J5:K5"/>
    <mergeCell ref="G7:I7"/>
    <mergeCell ref="J45:K45"/>
    <mergeCell ref="L4:N4"/>
    <mergeCell ref="L5:N5"/>
    <mergeCell ref="G4:I4"/>
    <mergeCell ref="G6:I6"/>
    <mergeCell ref="G5:I5"/>
    <mergeCell ref="N40:O40"/>
    <mergeCell ref="N29:O29"/>
    <mergeCell ref="N30:O30"/>
    <mergeCell ref="N33:O33"/>
    <mergeCell ref="N23:O23"/>
    <mergeCell ref="N28:O28"/>
    <mergeCell ref="N36:O36"/>
    <mergeCell ref="N31:O31"/>
    <mergeCell ref="B2:O2"/>
    <mergeCell ref="N10:N11"/>
    <mergeCell ref="O10:O11"/>
    <mergeCell ref="B10:D11"/>
    <mergeCell ref="N21:O22"/>
    <mergeCell ref="B12:D12"/>
    <mergeCell ref="J10:J11"/>
    <mergeCell ref="L10:L11"/>
    <mergeCell ref="E10:E11"/>
    <mergeCell ref="F10:F11"/>
    <mergeCell ref="G10:G11"/>
    <mergeCell ref="H10:H11"/>
    <mergeCell ref="I10:I11"/>
    <mergeCell ref="G8:I8"/>
    <mergeCell ref="K10:K11"/>
    <mergeCell ref="J4:K4"/>
    <mergeCell ref="K49:M49"/>
    <mergeCell ref="N49:O49"/>
    <mergeCell ref="F49:I49"/>
    <mergeCell ref="B49:E49"/>
    <mergeCell ref="N32:O32"/>
    <mergeCell ref="N37:O37"/>
    <mergeCell ref="N43:O43"/>
    <mergeCell ref="N38:O38"/>
    <mergeCell ref="N34:O34"/>
    <mergeCell ref="J47:K47"/>
    <mergeCell ref="J46:K46"/>
    <mergeCell ref="N47:O47"/>
  </mergeCells>
  <conditionalFormatting sqref="E13:H43 J13:J43">
    <cfRule type="expression" dxfId="23" priority="2" stopIfTrue="1">
      <formula>($M13=" ")</formula>
    </cfRule>
  </conditionalFormatting>
  <conditionalFormatting sqref="L47">
    <cfRule type="expression" dxfId="22" priority="1" stopIfTrue="1">
      <formula>($L$47&lt;0)</formula>
    </cfRule>
  </conditionalFormatting>
  <dataValidations count="1">
    <dataValidation type="list" allowBlank="1" showInputMessage="1" showErrorMessage="1" sqref="J13:J43" xr:uid="{7559B2C0-F6F0-4E36-903D-9767DE0BDB38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FF83-0AF4-4946-8F72-87E00BAC0E25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DATE(G7,10,1)</f>
        <v>46296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September!L47</f>
        <v>-1638.0000000000002</v>
      </c>
      <c r="M12" s="12"/>
      <c r="N12" s="16"/>
      <c r="O12" s="17"/>
    </row>
    <row r="13" spans="2:15" x14ac:dyDescent="0.25">
      <c r="B13" s="18">
        <f>G8</f>
        <v>46296</v>
      </c>
      <c r="C13" s="19">
        <f>B13</f>
        <v>46296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46297</v>
      </c>
      <c r="C14" s="29">
        <f t="shared" ref="C14:C43" si="0">B14</f>
        <v>46297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IF(OR(J14=$N$13,J14=$N$14,),ROUND(20*$G$6/5,1)/20,0)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46298</v>
      </c>
      <c r="C15" s="29">
        <f t="shared" si="0"/>
        <v>46298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</v>
      </c>
      <c r="N15" s="37" t="s">
        <v>21</v>
      </c>
      <c r="O15" s="38" t="s">
        <v>13</v>
      </c>
    </row>
    <row r="16" spans="2:15" x14ac:dyDescent="0.25">
      <c r="B16" s="28">
        <f t="shared" si="5"/>
        <v>46299</v>
      </c>
      <c r="C16" s="29">
        <f t="shared" si="0"/>
        <v>46299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</v>
      </c>
      <c r="N16" s="37" t="s">
        <v>22</v>
      </c>
      <c r="O16" s="38" t="s">
        <v>13</v>
      </c>
    </row>
    <row r="17" spans="2:17" x14ac:dyDescent="0.25">
      <c r="B17" s="28">
        <f t="shared" si="5"/>
        <v>46300</v>
      </c>
      <c r="C17" s="29">
        <f t="shared" si="0"/>
        <v>46300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46301</v>
      </c>
      <c r="C18" s="29">
        <f t="shared" si="0"/>
        <v>46301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46302</v>
      </c>
      <c r="C19" s="29">
        <f t="shared" si="0"/>
        <v>46302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46303</v>
      </c>
      <c r="C20" s="29">
        <f t="shared" si="0"/>
        <v>46303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46304</v>
      </c>
      <c r="C21" s="29">
        <f t="shared" si="0"/>
        <v>46304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46305</v>
      </c>
      <c r="C22" s="42">
        <f t="shared" si="0"/>
        <v>46305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2"/>
        <v>0</v>
      </c>
      <c r="L22" s="47">
        <f t="shared" si="3"/>
        <v>0</v>
      </c>
      <c r="M22" s="5" t="str">
        <f t="shared" si="4"/>
        <v xml:space="preserve">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46306</v>
      </c>
      <c r="C23" s="29">
        <f t="shared" si="0"/>
        <v>46306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</v>
      </c>
      <c r="N23" s="149"/>
      <c r="O23" s="150"/>
    </row>
    <row r="24" spans="2:17" ht="12.75" customHeight="1" x14ac:dyDescent="0.25">
      <c r="B24" s="28">
        <f t="shared" si="5"/>
        <v>46307</v>
      </c>
      <c r="C24" s="29">
        <f t="shared" si="0"/>
        <v>46307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46308</v>
      </c>
      <c r="C25" s="29">
        <f t="shared" si="0"/>
        <v>46308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46309</v>
      </c>
      <c r="C26" s="29">
        <f t="shared" si="0"/>
        <v>46309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46310</v>
      </c>
      <c r="C27" s="29">
        <f t="shared" si="0"/>
        <v>46310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46311</v>
      </c>
      <c r="C28" s="29">
        <f t="shared" si="0"/>
        <v>46311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46312</v>
      </c>
      <c r="C29" s="29">
        <f t="shared" si="0"/>
        <v>46312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</v>
      </c>
      <c r="N29" s="149"/>
      <c r="O29" s="150"/>
    </row>
    <row r="30" spans="2:17" ht="12.75" customHeight="1" x14ac:dyDescent="0.25">
      <c r="B30" s="28">
        <f t="shared" si="5"/>
        <v>46313</v>
      </c>
      <c r="C30" s="29">
        <f t="shared" si="0"/>
        <v>46313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</v>
      </c>
      <c r="N30" s="142"/>
      <c r="O30" s="143"/>
    </row>
    <row r="31" spans="2:17" ht="12.75" customHeight="1" x14ac:dyDescent="0.25">
      <c r="B31" s="28">
        <f t="shared" si="5"/>
        <v>46314</v>
      </c>
      <c r="C31" s="29">
        <f t="shared" si="0"/>
        <v>46314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46315</v>
      </c>
      <c r="C32" s="29">
        <f t="shared" si="0"/>
        <v>46315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46316</v>
      </c>
      <c r="C33" s="29">
        <f t="shared" si="0"/>
        <v>46316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46317</v>
      </c>
      <c r="C34" s="29">
        <f t="shared" si="0"/>
        <v>46317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46318</v>
      </c>
      <c r="C35" s="29">
        <f t="shared" si="0"/>
        <v>46318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46319</v>
      </c>
      <c r="C36" s="29">
        <f t="shared" si="0"/>
        <v>46319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</v>
      </c>
      <c r="N36" s="91"/>
      <c r="O36" s="93"/>
    </row>
    <row r="37" spans="2:15" ht="12.75" customHeight="1" x14ac:dyDescent="0.25">
      <c r="B37" s="28">
        <f t="shared" si="5"/>
        <v>46320</v>
      </c>
      <c r="C37" s="29">
        <f t="shared" si="0"/>
        <v>46320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</v>
      </c>
      <c r="N37" s="91"/>
      <c r="O37" s="93"/>
    </row>
    <row r="38" spans="2:15" ht="12.75" customHeight="1" x14ac:dyDescent="0.25">
      <c r="B38" s="28">
        <f t="shared" si="5"/>
        <v>46321</v>
      </c>
      <c r="C38" s="29">
        <f t="shared" si="0"/>
        <v>46321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46322</v>
      </c>
      <c r="C39" s="29">
        <f t="shared" si="0"/>
        <v>46322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46323</v>
      </c>
      <c r="C40" s="29">
        <f t="shared" si="0"/>
        <v>46323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46324</v>
      </c>
      <c r="C41" s="29">
        <f t="shared" si="0"/>
        <v>46324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x14ac:dyDescent="0.25">
      <c r="B42" s="28">
        <f t="shared" si="5"/>
        <v>46325</v>
      </c>
      <c r="C42" s="29">
        <f t="shared" si="0"/>
        <v>46325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thickBot="1" x14ac:dyDescent="0.3">
      <c r="B43" s="56">
        <f>B42+1</f>
        <v>46326</v>
      </c>
      <c r="C43" s="57">
        <f t="shared" si="0"/>
        <v>46326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2"/>
        <v>0</v>
      </c>
      <c r="L43" s="63">
        <f t="shared" si="3"/>
        <v>0</v>
      </c>
      <c r="M43" s="5" t="str">
        <f t="shared" si="4"/>
        <v xml:space="preserve">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-1638.0000000000002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184.8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-1822.8000000000002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5" priority="2" stopIfTrue="1">
      <formula>($M13=" ")</formula>
    </cfRule>
  </conditionalFormatting>
  <conditionalFormatting sqref="L47">
    <cfRule type="expression" dxfId="4" priority="1" stopIfTrue="1">
      <formula>($L$47&lt;0)</formula>
    </cfRule>
  </conditionalFormatting>
  <dataValidations count="1">
    <dataValidation type="list" allowBlank="1" showInputMessage="1" showErrorMessage="1" sqref="J13:J43" xr:uid="{92739C2C-FFBA-451C-9393-337FDCF2A606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B9B0-9D43-4143-A68D-32D429B66D3D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DATE(G7,11,1)</f>
        <v>46327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Oktober!L47</f>
        <v>-1822.8000000000002</v>
      </c>
      <c r="M12" s="12"/>
      <c r="N12" s="16"/>
      <c r="O12" s="17"/>
    </row>
    <row r="13" spans="2:15" x14ac:dyDescent="0.25">
      <c r="B13" s="18">
        <f>G8</f>
        <v>46327</v>
      </c>
      <c r="C13" s="19">
        <f>B13</f>
        <v>46327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5">
      <c r="B14" s="28">
        <f>B13+1</f>
        <v>46328</v>
      </c>
      <c r="C14" s="29">
        <f t="shared" ref="C14:C42" si="1">B14</f>
        <v>46328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46329</v>
      </c>
      <c r="C15" s="29">
        <f t="shared" si="1"/>
        <v>46329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46330</v>
      </c>
      <c r="C16" s="29">
        <f t="shared" si="1"/>
        <v>46330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46331</v>
      </c>
      <c r="C17" s="29">
        <f t="shared" si="1"/>
        <v>46331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46332</v>
      </c>
      <c r="C18" s="29">
        <f t="shared" si="1"/>
        <v>46332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46333</v>
      </c>
      <c r="C19" s="29">
        <f t="shared" si="1"/>
        <v>46333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46334</v>
      </c>
      <c r="C20" s="29">
        <f t="shared" si="1"/>
        <v>46334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5">
      <c r="B21" s="28">
        <f t="shared" si="5"/>
        <v>46335</v>
      </c>
      <c r="C21" s="29">
        <f t="shared" si="1"/>
        <v>46335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46336</v>
      </c>
      <c r="C22" s="42">
        <f t="shared" si="1"/>
        <v>46336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46337</v>
      </c>
      <c r="C23" s="29">
        <f t="shared" si="1"/>
        <v>46337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46338</v>
      </c>
      <c r="C24" s="29">
        <f t="shared" si="1"/>
        <v>46338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46339</v>
      </c>
      <c r="C25" s="29">
        <f t="shared" si="1"/>
        <v>46339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46340</v>
      </c>
      <c r="C26" s="29">
        <f t="shared" si="1"/>
        <v>46340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91"/>
      <c r="O26" s="93"/>
    </row>
    <row r="27" spans="2:17" ht="12.75" customHeight="1" x14ac:dyDescent="0.25">
      <c r="B27" s="28">
        <f t="shared" si="5"/>
        <v>46341</v>
      </c>
      <c r="C27" s="29">
        <f t="shared" si="1"/>
        <v>46341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91" t="s">
        <v>45</v>
      </c>
      <c r="O27" s="93"/>
    </row>
    <row r="28" spans="2:17" ht="12.75" customHeight="1" x14ac:dyDescent="0.25">
      <c r="B28" s="28">
        <f t="shared" si="5"/>
        <v>46342</v>
      </c>
      <c r="C28" s="29">
        <f t="shared" si="1"/>
        <v>46342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46343</v>
      </c>
      <c r="C29" s="29">
        <f t="shared" si="1"/>
        <v>46343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46344</v>
      </c>
      <c r="C30" s="29">
        <f t="shared" si="1"/>
        <v>46344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46345</v>
      </c>
      <c r="C31" s="29">
        <f t="shared" si="1"/>
        <v>46345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46346</v>
      </c>
      <c r="C32" s="29">
        <f t="shared" si="1"/>
        <v>46346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46347</v>
      </c>
      <c r="C33" s="29">
        <f t="shared" si="1"/>
        <v>46347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91"/>
      <c r="O33" s="93"/>
    </row>
    <row r="34" spans="2:15" ht="12.75" customHeight="1" x14ac:dyDescent="0.25">
      <c r="B34" s="28">
        <f t="shared" si="5"/>
        <v>46348</v>
      </c>
      <c r="C34" s="29">
        <f t="shared" si="1"/>
        <v>46348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91"/>
      <c r="O34" s="93"/>
    </row>
    <row r="35" spans="2:15" ht="12.75" customHeight="1" x14ac:dyDescent="0.25">
      <c r="B35" s="28">
        <f t="shared" si="5"/>
        <v>46349</v>
      </c>
      <c r="C35" s="29">
        <f t="shared" si="1"/>
        <v>46349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46350</v>
      </c>
      <c r="C36" s="29">
        <f t="shared" si="1"/>
        <v>46350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46351</v>
      </c>
      <c r="C37" s="29">
        <f t="shared" si="1"/>
        <v>46351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46352</v>
      </c>
      <c r="C38" s="29">
        <f t="shared" si="1"/>
        <v>46352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46353</v>
      </c>
      <c r="C39" s="29">
        <f t="shared" si="1"/>
        <v>46353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46354</v>
      </c>
      <c r="C40" s="29">
        <f t="shared" si="1"/>
        <v>46354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42"/>
      <c r="O40" s="143"/>
    </row>
    <row r="41" spans="2:15" ht="12.75" customHeight="1" x14ac:dyDescent="0.25">
      <c r="B41" s="28">
        <f t="shared" si="5"/>
        <v>46355</v>
      </c>
      <c r="C41" s="29">
        <f t="shared" si="1"/>
        <v>46355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91"/>
      <c r="O41" s="93"/>
    </row>
    <row r="42" spans="2:15" ht="12.75" customHeight="1" thickBot="1" x14ac:dyDescent="0.3">
      <c r="B42" s="56">
        <f t="shared" si="5"/>
        <v>46356</v>
      </c>
      <c r="C42" s="57">
        <f t="shared" si="1"/>
        <v>46356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-1822.8000000000002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COUNTIF(M13:M42,"??")*$G$6/5</f>
        <v>176.4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-1999.2000000000003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2 J13:J42">
    <cfRule type="expression" dxfId="3" priority="2" stopIfTrue="1">
      <formula>($M13=" ")</formula>
    </cfRule>
  </conditionalFormatting>
  <conditionalFormatting sqref="L47">
    <cfRule type="expression" dxfId="2" priority="1" stopIfTrue="1">
      <formula>($L$47&lt;0)</formula>
    </cfRule>
  </conditionalFormatting>
  <dataValidations count="1">
    <dataValidation type="list" allowBlank="1" showInputMessage="1" showErrorMessage="1" sqref="J13:J42" xr:uid="{4217FC6E-F782-4A1A-A382-6ACD9ABE063C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A92E-106A-4825-A756-09D5791D9C4D}">
  <sheetPr>
    <pageSetUpPr fitToPage="1"/>
  </sheetPr>
  <dimension ref="B1:Q49"/>
  <sheetViews>
    <sheetView topLeftCell="A3" zoomScale="85" zoomScaleNormal="85" workbookViewId="0">
      <selection activeCell="A3"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DATE(G7,12,1)</f>
        <v>46357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November!L47</f>
        <v>-1999.2000000000003</v>
      </c>
      <c r="M12" s="12"/>
      <c r="N12" s="16"/>
      <c r="O12" s="17"/>
    </row>
    <row r="13" spans="2:15" x14ac:dyDescent="0.25">
      <c r="B13" s="18">
        <f>G8</f>
        <v>46357</v>
      </c>
      <c r="C13" s="19">
        <f>B13</f>
        <v>46357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46358</v>
      </c>
      <c r="C14" s="29">
        <f t="shared" ref="C14:C43" si="1">B14</f>
        <v>46358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46359</v>
      </c>
      <c r="C15" s="29">
        <f t="shared" si="1"/>
        <v>46359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46360</v>
      </c>
      <c r="C16" s="29">
        <f t="shared" si="1"/>
        <v>46360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46361</v>
      </c>
      <c r="C17" s="29">
        <f t="shared" si="1"/>
        <v>46361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5">
      <c r="B18" s="28">
        <f t="shared" si="5"/>
        <v>46362</v>
      </c>
      <c r="C18" s="29">
        <f t="shared" si="1"/>
        <v>46362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46363</v>
      </c>
      <c r="C19" s="29">
        <f t="shared" si="1"/>
        <v>46363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46364</v>
      </c>
      <c r="C20" s="29">
        <f t="shared" si="1"/>
        <v>46364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46365</v>
      </c>
      <c r="C21" s="29">
        <f t="shared" si="1"/>
        <v>46365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46366</v>
      </c>
      <c r="C22" s="42">
        <f t="shared" si="1"/>
        <v>46366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46367</v>
      </c>
      <c r="C23" s="29">
        <f t="shared" si="1"/>
        <v>46367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46368</v>
      </c>
      <c r="C24" s="29">
        <f t="shared" si="1"/>
        <v>46368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</v>
      </c>
      <c r="N24" s="91" t="s">
        <v>43</v>
      </c>
      <c r="O24" s="143"/>
    </row>
    <row r="25" spans="2:17" ht="12.75" customHeight="1" x14ac:dyDescent="0.25">
      <c r="B25" s="28">
        <f t="shared" si="5"/>
        <v>46369</v>
      </c>
      <c r="C25" s="29">
        <f t="shared" si="1"/>
        <v>46369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91" t="s">
        <v>44</v>
      </c>
      <c r="O25" s="93"/>
    </row>
    <row r="26" spans="2:17" ht="12.75" customHeight="1" x14ac:dyDescent="0.25">
      <c r="B26" s="28">
        <f t="shared" si="5"/>
        <v>46370</v>
      </c>
      <c r="C26" s="29">
        <f t="shared" si="1"/>
        <v>46370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46371</v>
      </c>
      <c r="C27" s="29">
        <f t="shared" si="1"/>
        <v>46371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46372</v>
      </c>
      <c r="C28" s="29">
        <f t="shared" si="1"/>
        <v>46372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46373</v>
      </c>
      <c r="C29" s="29">
        <f t="shared" si="1"/>
        <v>46373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46374</v>
      </c>
      <c r="C30" s="29">
        <f t="shared" si="1"/>
        <v>46374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46375</v>
      </c>
      <c r="C31" s="29">
        <f t="shared" si="1"/>
        <v>46375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</v>
      </c>
      <c r="N31" s="91"/>
      <c r="O31" s="93"/>
    </row>
    <row r="32" spans="2:17" ht="12.75" customHeight="1" x14ac:dyDescent="0.25">
      <c r="B32" s="28">
        <f t="shared" si="5"/>
        <v>46376</v>
      </c>
      <c r="C32" s="29">
        <f t="shared" si="1"/>
        <v>46376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91"/>
      <c r="O32" s="93"/>
    </row>
    <row r="33" spans="2:15" ht="12.75" customHeight="1" x14ac:dyDescent="0.25">
      <c r="B33" s="28">
        <f t="shared" si="5"/>
        <v>46377</v>
      </c>
      <c r="C33" s="29">
        <f t="shared" si="1"/>
        <v>46377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46378</v>
      </c>
      <c r="C34" s="29">
        <f t="shared" si="1"/>
        <v>46378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46379</v>
      </c>
      <c r="C35" s="29">
        <f t="shared" si="1"/>
        <v>46379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46380</v>
      </c>
      <c r="C36" s="29">
        <f t="shared" si="1"/>
        <v>46380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46381</v>
      </c>
      <c r="C37" s="29">
        <f t="shared" si="1"/>
        <v>46381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46382</v>
      </c>
      <c r="C38" s="29">
        <f t="shared" si="1"/>
        <v>46382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</v>
      </c>
      <c r="N38" s="91"/>
      <c r="O38" s="93"/>
    </row>
    <row r="39" spans="2:15" ht="12.75" customHeight="1" x14ac:dyDescent="0.25">
      <c r="B39" s="28">
        <f t="shared" si="5"/>
        <v>46383</v>
      </c>
      <c r="C39" s="29">
        <f t="shared" si="1"/>
        <v>46383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49"/>
      <c r="O39" s="150"/>
    </row>
    <row r="40" spans="2:15" ht="12.75" customHeight="1" x14ac:dyDescent="0.25">
      <c r="B40" s="28">
        <f t="shared" si="5"/>
        <v>46384</v>
      </c>
      <c r="C40" s="29">
        <f t="shared" si="1"/>
        <v>46384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46385</v>
      </c>
      <c r="C41" s="29">
        <f t="shared" si="1"/>
        <v>46385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x14ac:dyDescent="0.25">
      <c r="B42" s="28">
        <f t="shared" si="5"/>
        <v>46386</v>
      </c>
      <c r="C42" s="29">
        <f t="shared" si="1"/>
        <v>46386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thickBot="1" x14ac:dyDescent="0.3">
      <c r="B43" s="56">
        <f>B42+1</f>
        <v>46387</v>
      </c>
      <c r="C43" s="57">
        <f t="shared" si="1"/>
        <v>46387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-1999.2000000000003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193.2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-2192.4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1" priority="2" stopIfTrue="1">
      <formula>($M13=" ")</formula>
    </cfRule>
  </conditionalFormatting>
  <conditionalFormatting sqref="L47">
    <cfRule type="expression" dxfId="0" priority="1" stopIfTrue="1">
      <formula>($L$47&lt;0)</formula>
    </cfRule>
  </conditionalFormatting>
  <dataValidations count="1">
    <dataValidation type="list" allowBlank="1" showInputMessage="1" showErrorMessage="1" sqref="J13:J43" xr:uid="{360A0810-80F7-4372-9E97-DE39030E65CE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0349-405B-4C6F-94E6-C9866E002508}">
  <sheetPr>
    <pageSetUpPr fitToPage="1"/>
  </sheetPr>
  <dimension ref="B1:Q48"/>
  <sheetViews>
    <sheetView topLeftCell="A34" zoomScale="85" zoomScaleNormal="85" workbookViewId="0">
      <selection activeCell="N37" sqref="N37:O37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2" style="1" bestFit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DATE(G7,2,1)</f>
        <v>46054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53"/>
      <c r="C11" s="154"/>
      <c r="D11" s="155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Januar!L47</f>
        <v>-184.8</v>
      </c>
      <c r="M12" s="12"/>
      <c r="N12" s="16"/>
      <c r="O12" s="17"/>
    </row>
    <row r="13" spans="2:15" x14ac:dyDescent="0.25">
      <c r="B13" s="18">
        <f>G8</f>
        <v>46054</v>
      </c>
      <c r="C13" s="19">
        <f>B13</f>
        <v>46054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5">
      <c r="B14" s="28">
        <f>B13+1</f>
        <v>46055</v>
      </c>
      <c r="C14" s="29">
        <f t="shared" ref="C14:C38" si="0">B14</f>
        <v>46055</v>
      </c>
      <c r="D14" s="30"/>
      <c r="E14" s="31"/>
      <c r="F14" s="32"/>
      <c r="G14" s="32"/>
      <c r="H14" s="32"/>
      <c r="I14" s="33">
        <f t="shared" ref="I14:I39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39" si="2">I14+K14</f>
        <v>0</v>
      </c>
      <c r="M14" s="5" t="str">
        <f t="shared" ref="M14:M39" si="3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0" si="4">B14+1</f>
        <v>46056</v>
      </c>
      <c r="C15" s="29">
        <f t="shared" si="0"/>
        <v>46056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39" si="5">IF(OR(J15=$N$13,J15=$N$14),ROUND(20*$G$6/5,1)/20,0)</f>
        <v>0</v>
      </c>
      <c r="L15" s="36">
        <f t="shared" si="2"/>
        <v>0</v>
      </c>
      <c r="M15" s="5" t="str">
        <f t="shared" si="3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4"/>
        <v>46057</v>
      </c>
      <c r="C16" s="29">
        <f t="shared" si="0"/>
        <v>46057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4"/>
        <v>46058</v>
      </c>
      <c r="C17" s="29">
        <f t="shared" si="0"/>
        <v>46058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4"/>
        <v>46059</v>
      </c>
      <c r="C18" s="29">
        <f t="shared" si="0"/>
        <v>46059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4"/>
        <v>46060</v>
      </c>
      <c r="C19" s="29">
        <f t="shared" si="0"/>
        <v>46060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4"/>
        <v>46061</v>
      </c>
      <c r="C20" s="29">
        <f t="shared" si="0"/>
        <v>46061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</v>
      </c>
      <c r="N20" s="5"/>
      <c r="O20" s="8"/>
    </row>
    <row r="21" spans="2:17" ht="12.75" customHeight="1" x14ac:dyDescent="0.25">
      <c r="B21" s="28">
        <f t="shared" si="4"/>
        <v>46062</v>
      </c>
      <c r="C21" s="29">
        <f t="shared" si="0"/>
        <v>46062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4"/>
        <v>46063</v>
      </c>
      <c r="C22" s="42">
        <f t="shared" si="0"/>
        <v>46063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5"/>
        <v>0</v>
      </c>
      <c r="L22" s="47">
        <f t="shared" si="2"/>
        <v>0</v>
      </c>
      <c r="M22" s="5" t="str">
        <f t="shared" si="3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4"/>
        <v>46064</v>
      </c>
      <c r="C23" s="29">
        <f t="shared" si="0"/>
        <v>46064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 </v>
      </c>
      <c r="N23" s="149"/>
      <c r="O23" s="150"/>
    </row>
    <row r="24" spans="2:17" ht="12.75" customHeight="1" x14ac:dyDescent="0.25">
      <c r="B24" s="28">
        <f t="shared" si="4"/>
        <v>46065</v>
      </c>
      <c r="C24" s="29">
        <f t="shared" si="0"/>
        <v>46065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4"/>
        <v>46066</v>
      </c>
      <c r="C25" s="29">
        <f t="shared" si="0"/>
        <v>46066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4"/>
        <v>46067</v>
      </c>
      <c r="C26" s="29">
        <f t="shared" si="0"/>
        <v>46067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</v>
      </c>
      <c r="N26" s="91"/>
      <c r="O26" s="93"/>
    </row>
    <row r="27" spans="2:17" ht="12.75" customHeight="1" x14ac:dyDescent="0.25">
      <c r="B27" s="28">
        <f t="shared" si="4"/>
        <v>46068</v>
      </c>
      <c r="C27" s="29">
        <f t="shared" si="0"/>
        <v>46068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</v>
      </c>
      <c r="N27" s="91" t="s">
        <v>45</v>
      </c>
      <c r="O27" s="93"/>
    </row>
    <row r="28" spans="2:17" ht="12.75" customHeight="1" x14ac:dyDescent="0.25">
      <c r="B28" s="28">
        <f t="shared" si="4"/>
        <v>46069</v>
      </c>
      <c r="C28" s="29">
        <f t="shared" si="0"/>
        <v>46069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 </v>
      </c>
      <c r="N28" s="91"/>
      <c r="O28" s="93"/>
    </row>
    <row r="29" spans="2:17" ht="12.75" customHeight="1" x14ac:dyDescent="0.25">
      <c r="B29" s="28">
        <f t="shared" si="4"/>
        <v>46070</v>
      </c>
      <c r="C29" s="29">
        <f t="shared" si="0"/>
        <v>46070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 </v>
      </c>
      <c r="N29" s="149"/>
      <c r="O29" s="150"/>
    </row>
    <row r="30" spans="2:17" ht="12.75" customHeight="1" x14ac:dyDescent="0.25">
      <c r="B30" s="28">
        <f t="shared" si="4"/>
        <v>46071</v>
      </c>
      <c r="C30" s="29">
        <f t="shared" si="0"/>
        <v>46071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 </v>
      </c>
      <c r="N30" s="142"/>
      <c r="O30" s="143"/>
    </row>
    <row r="31" spans="2:17" ht="12.75" customHeight="1" x14ac:dyDescent="0.25">
      <c r="B31" s="28">
        <f t="shared" si="4"/>
        <v>46072</v>
      </c>
      <c r="C31" s="29">
        <f t="shared" si="0"/>
        <v>46072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 </v>
      </c>
      <c r="N31" s="91"/>
      <c r="O31" s="93"/>
    </row>
    <row r="32" spans="2:17" ht="12.75" customHeight="1" x14ac:dyDescent="0.25">
      <c r="B32" s="28">
        <f t="shared" si="4"/>
        <v>46073</v>
      </c>
      <c r="C32" s="29">
        <f t="shared" si="0"/>
        <v>46073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91"/>
      <c r="O32" s="93"/>
    </row>
    <row r="33" spans="2:15" ht="12.75" customHeight="1" x14ac:dyDescent="0.25">
      <c r="B33" s="28">
        <f t="shared" si="4"/>
        <v>46074</v>
      </c>
      <c r="C33" s="29">
        <f t="shared" si="0"/>
        <v>46074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</v>
      </c>
      <c r="N33" s="91"/>
      <c r="O33" s="93"/>
    </row>
    <row r="34" spans="2:15" ht="12.75" customHeight="1" x14ac:dyDescent="0.25">
      <c r="B34" s="28">
        <f t="shared" si="4"/>
        <v>46075</v>
      </c>
      <c r="C34" s="29">
        <f t="shared" si="0"/>
        <v>46075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</v>
      </c>
      <c r="N34" s="91"/>
      <c r="O34" s="93"/>
    </row>
    <row r="35" spans="2:15" ht="12.75" customHeight="1" x14ac:dyDescent="0.25">
      <c r="B35" s="28">
        <f t="shared" si="4"/>
        <v>46076</v>
      </c>
      <c r="C35" s="29">
        <f t="shared" si="0"/>
        <v>46076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" t="str">
        <f t="shared" si="3"/>
        <v xml:space="preserve">  </v>
      </c>
      <c r="N35" s="91"/>
      <c r="O35" s="93"/>
    </row>
    <row r="36" spans="2:15" ht="12.75" customHeight="1" x14ac:dyDescent="0.25">
      <c r="B36" s="28">
        <f t="shared" si="4"/>
        <v>46077</v>
      </c>
      <c r="C36" s="29">
        <f t="shared" si="0"/>
        <v>46077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" t="str">
        <f t="shared" si="3"/>
        <v xml:space="preserve">  </v>
      </c>
      <c r="N36" s="91"/>
      <c r="O36" s="93"/>
    </row>
    <row r="37" spans="2:15" ht="12.75" customHeight="1" x14ac:dyDescent="0.25">
      <c r="B37" s="28">
        <f t="shared" si="4"/>
        <v>46078</v>
      </c>
      <c r="C37" s="29">
        <f t="shared" si="0"/>
        <v>46078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 </v>
      </c>
      <c r="N37" s="91"/>
      <c r="O37" s="93"/>
    </row>
    <row r="38" spans="2:15" ht="12.75" customHeight="1" x14ac:dyDescent="0.25">
      <c r="B38" s="28">
        <f t="shared" si="4"/>
        <v>46079</v>
      </c>
      <c r="C38" s="29">
        <f t="shared" si="0"/>
        <v>46079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 </v>
      </c>
      <c r="N38" s="91"/>
      <c r="O38" s="93"/>
    </row>
    <row r="39" spans="2:15" ht="12.75" customHeight="1" x14ac:dyDescent="0.25">
      <c r="B39" s="28">
        <f t="shared" si="4"/>
        <v>46080</v>
      </c>
      <c r="C39" s="29">
        <f t="shared" ref="C39:C40" si="6">B39</f>
        <v>46080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5"/>
        <v>0</v>
      </c>
      <c r="L39" s="36">
        <f t="shared" si="2"/>
        <v>0</v>
      </c>
      <c r="M39" s="5" t="str">
        <f t="shared" si="3"/>
        <v xml:space="preserve">  </v>
      </c>
      <c r="N39" s="149"/>
      <c r="O39" s="150"/>
    </row>
    <row r="40" spans="2:15" ht="12.75" customHeight="1" x14ac:dyDescent="0.25">
      <c r="B40" s="28">
        <f t="shared" si="4"/>
        <v>46081</v>
      </c>
      <c r="C40" s="29">
        <f t="shared" si="6"/>
        <v>46081</v>
      </c>
      <c r="D40" s="30"/>
      <c r="E40" s="31"/>
      <c r="F40" s="32"/>
      <c r="G40" s="32"/>
      <c r="H40" s="32"/>
      <c r="I40" s="33">
        <f>ROUND(20*24*(F40-E40-(H40-G40)),0)/20</f>
        <v>0</v>
      </c>
      <c r="J40" s="34"/>
      <c r="K40" s="35">
        <f>IF(OR(J40=$N$13,J40=$N$14),ROUND(20*$G$6/5,1)/20,0)</f>
        <v>0</v>
      </c>
      <c r="L40" s="36">
        <f>I40+K40</f>
        <v>0</v>
      </c>
      <c r="M40" s="5" t="str">
        <f>IF(OR(AND(OR(WEEKDAY($B40,2)=6,WEEKDAY($B40,2)=7),$D40=""),AND(WEEKDAY($B40,2)&lt;&gt;6,WEEKDAY($B40,2)&lt;&gt;7,$D40&lt;&gt;""))," ","  ")</f>
        <v xml:space="preserve"> </v>
      </c>
      <c r="N40" s="64"/>
      <c r="O40" s="65"/>
    </row>
    <row r="41" spans="2:15" ht="12.75" customHeight="1" x14ac:dyDescent="0.25">
      <c r="B41" s="73"/>
      <c r="C41" s="74"/>
      <c r="D41" s="74"/>
      <c r="E41" s="75"/>
      <c r="F41" s="75"/>
      <c r="G41" s="75"/>
      <c r="H41" s="75"/>
      <c r="I41" s="76"/>
      <c r="J41" s="77"/>
      <c r="K41" s="76"/>
      <c r="L41" s="76"/>
      <c r="M41" s="5"/>
      <c r="N41" s="91"/>
      <c r="O41" s="93"/>
    </row>
    <row r="42" spans="2:15" ht="12.75" customHeight="1" x14ac:dyDescent="0.25">
      <c r="B42" s="73"/>
      <c r="C42" s="74"/>
      <c r="D42" s="74"/>
      <c r="E42" s="75"/>
      <c r="F42" s="75"/>
      <c r="G42" s="75"/>
      <c r="H42" s="75"/>
      <c r="I42" s="76"/>
      <c r="J42" s="77"/>
      <c r="K42" s="76"/>
      <c r="L42" s="76"/>
      <c r="M42" s="5"/>
      <c r="N42" s="149"/>
      <c r="O42" s="150"/>
    </row>
    <row r="43" spans="2:15" ht="12.75" customHeight="1" thickBot="1" x14ac:dyDescent="0.3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51"/>
      <c r="O43" s="152"/>
    </row>
    <row r="44" spans="2:15" ht="16.5" customHeight="1" x14ac:dyDescent="0.3">
      <c r="B44" s="10"/>
      <c r="C44" s="5"/>
      <c r="D44" s="5"/>
      <c r="E44" s="5"/>
      <c r="F44" s="5"/>
      <c r="G44" s="5"/>
      <c r="H44" s="5"/>
      <c r="I44" s="5"/>
      <c r="J44" s="129" t="s">
        <v>26</v>
      </c>
      <c r="K44" s="130"/>
      <c r="L44" s="66">
        <f>SUM(L12:L40)</f>
        <v>-184.8</v>
      </c>
      <c r="M44" s="5"/>
      <c r="N44" s="149"/>
      <c r="O44" s="150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96" t="s">
        <v>27</v>
      </c>
      <c r="K45" s="97"/>
      <c r="L45" s="67">
        <f>COUNTIF(M13:M40,"??")*$G$6/5</f>
        <v>168</v>
      </c>
      <c r="M45" s="5"/>
      <c r="N45" s="91"/>
      <c r="O45" s="93"/>
    </row>
    <row r="46" spans="2:15" ht="16.5" customHeight="1" thickBot="1" x14ac:dyDescent="0.35">
      <c r="B46" s="68"/>
      <c r="C46" s="69"/>
      <c r="D46" s="69"/>
      <c r="E46" s="69"/>
      <c r="F46" s="69"/>
      <c r="G46" s="69"/>
      <c r="H46" s="69"/>
      <c r="I46" s="69"/>
      <c r="J46" s="94" t="s">
        <v>28</v>
      </c>
      <c r="K46" s="95"/>
      <c r="L46" s="70">
        <f>L44-L45</f>
        <v>-352.8</v>
      </c>
      <c r="M46" s="69"/>
      <c r="N46" s="98"/>
      <c r="O46" s="99"/>
    </row>
    <row r="48" spans="2:15" ht="40.5" customHeight="1" thickBot="1" x14ac:dyDescent="0.3">
      <c r="B48" s="88" t="s">
        <v>49</v>
      </c>
      <c r="C48" s="89"/>
      <c r="D48" s="89"/>
      <c r="E48" s="90"/>
      <c r="F48" s="85"/>
      <c r="G48" s="86"/>
      <c r="H48" s="86"/>
      <c r="I48" s="87"/>
      <c r="K48" s="82" t="s">
        <v>50</v>
      </c>
      <c r="L48" s="83"/>
      <c r="M48" s="83"/>
      <c r="N48" s="84"/>
      <c r="O48" s="84"/>
    </row>
  </sheetData>
  <mergeCells count="58">
    <mergeCell ref="J4:K4"/>
    <mergeCell ref="L4:N4"/>
    <mergeCell ref="J5:K5"/>
    <mergeCell ref="L5:N5"/>
    <mergeCell ref="B12:D12"/>
    <mergeCell ref="I10:I11"/>
    <mergeCell ref="J10:J11"/>
    <mergeCell ref="K10:K11"/>
    <mergeCell ref="L10:L11"/>
    <mergeCell ref="N10:N11"/>
    <mergeCell ref="B10:D11"/>
    <mergeCell ref="E10:E11"/>
    <mergeCell ref="F10:F11"/>
    <mergeCell ref="G10:G11"/>
    <mergeCell ref="H10:H11"/>
    <mergeCell ref="N34:O34"/>
    <mergeCell ref="N21:O22"/>
    <mergeCell ref="N23:O23"/>
    <mergeCell ref="N24:O24"/>
    <mergeCell ref="N25:O25"/>
    <mergeCell ref="N28:O28"/>
    <mergeCell ref="N29:O29"/>
    <mergeCell ref="N30:O30"/>
    <mergeCell ref="N31:O31"/>
    <mergeCell ref="N32:O32"/>
    <mergeCell ref="N33:O33"/>
    <mergeCell ref="N26:O26"/>
    <mergeCell ref="N27:O27"/>
    <mergeCell ref="N35:O35"/>
    <mergeCell ref="N36:O36"/>
    <mergeCell ref="N37:O37"/>
    <mergeCell ref="J45:K45"/>
    <mergeCell ref="N45:O45"/>
    <mergeCell ref="N38:O38"/>
    <mergeCell ref="N39:O39"/>
    <mergeCell ref="J46:K46"/>
    <mergeCell ref="N46:O46"/>
    <mergeCell ref="N41:O41"/>
    <mergeCell ref="N42:O42"/>
    <mergeCell ref="N43:O43"/>
    <mergeCell ref="J44:K44"/>
    <mergeCell ref="N44:O44"/>
    <mergeCell ref="B48:E48"/>
    <mergeCell ref="F48:I48"/>
    <mergeCell ref="K48:M48"/>
    <mergeCell ref="N48:O48"/>
    <mergeCell ref="B2:O2"/>
    <mergeCell ref="B4:F4"/>
    <mergeCell ref="G4:I4"/>
    <mergeCell ref="B5:F5"/>
    <mergeCell ref="G5:I5"/>
    <mergeCell ref="B6:F6"/>
    <mergeCell ref="O10:O11"/>
    <mergeCell ref="G6:I6"/>
    <mergeCell ref="B7:F7"/>
    <mergeCell ref="G7:I7"/>
    <mergeCell ref="B8:F8"/>
    <mergeCell ref="G8:I8"/>
  </mergeCells>
  <conditionalFormatting sqref="E13:H40 J13:J40">
    <cfRule type="expression" dxfId="21" priority="1" stopIfTrue="1">
      <formula>($M13=" ")</formula>
    </cfRule>
  </conditionalFormatting>
  <conditionalFormatting sqref="L46">
    <cfRule type="expression" dxfId="20" priority="4" stopIfTrue="1">
      <formula>($L$46&lt;0)</formula>
    </cfRule>
  </conditionalFormatting>
  <dataValidations count="1">
    <dataValidation type="list" allowBlank="1" showInputMessage="1" showErrorMessage="1" sqref="J13:J42" xr:uid="{49CF389C-5A5A-4619-8923-ABF817D5E5B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70F2-341D-4057-9C75-6A7F788234F1}">
  <sheetPr>
    <pageSetUpPr fitToPage="1"/>
  </sheetPr>
  <dimension ref="B1:Q49"/>
  <sheetViews>
    <sheetView topLeftCell="A8" zoomScale="85" zoomScaleNormal="85" workbookViewId="0">
      <selection activeCell="M43" sqref="M43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DATE(G7,3,1)</f>
        <v>46082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Februar!L46</f>
        <v>-352.8</v>
      </c>
      <c r="M12" s="12"/>
      <c r="N12" s="16"/>
      <c r="O12" s="17"/>
    </row>
    <row r="13" spans="2:15" x14ac:dyDescent="0.25">
      <c r="B13" s="18">
        <f>G8</f>
        <v>46082</v>
      </c>
      <c r="C13" s="19">
        <f>B13</f>
        <v>46082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5">
      <c r="B14" s="28">
        <f>B13+1</f>
        <v>46083</v>
      </c>
      <c r="C14" s="29">
        <f t="shared" ref="C14:C43" si="1">B14</f>
        <v>46083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46084</v>
      </c>
      <c r="C15" s="29">
        <f t="shared" si="1"/>
        <v>46084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46085</v>
      </c>
      <c r="C16" s="29">
        <f t="shared" si="1"/>
        <v>46085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46086</v>
      </c>
      <c r="C17" s="29">
        <f t="shared" si="1"/>
        <v>46086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46087</v>
      </c>
      <c r="C18" s="29">
        <f t="shared" si="1"/>
        <v>46087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46088</v>
      </c>
      <c r="C19" s="29">
        <f t="shared" si="1"/>
        <v>46088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46089</v>
      </c>
      <c r="C20" s="29">
        <f t="shared" si="1"/>
        <v>46089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5">
      <c r="B21" s="28">
        <f t="shared" si="5"/>
        <v>46090</v>
      </c>
      <c r="C21" s="29">
        <f t="shared" si="1"/>
        <v>46090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46091</v>
      </c>
      <c r="C22" s="42">
        <f t="shared" si="1"/>
        <v>46091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46092</v>
      </c>
      <c r="C23" s="29">
        <f t="shared" si="1"/>
        <v>46092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46093</v>
      </c>
      <c r="C24" s="29">
        <f t="shared" si="1"/>
        <v>46093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46094</v>
      </c>
      <c r="C25" s="29">
        <f t="shared" si="1"/>
        <v>46094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46095</v>
      </c>
      <c r="C26" s="29">
        <f t="shared" si="1"/>
        <v>46095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91"/>
      <c r="O26" s="93"/>
    </row>
    <row r="27" spans="2:17" ht="12.75" customHeight="1" x14ac:dyDescent="0.25">
      <c r="B27" s="28">
        <f t="shared" si="5"/>
        <v>46096</v>
      </c>
      <c r="C27" s="29">
        <f t="shared" si="1"/>
        <v>46096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91" t="s">
        <v>45</v>
      </c>
      <c r="O27" s="93"/>
    </row>
    <row r="28" spans="2:17" ht="12.75" customHeight="1" x14ac:dyDescent="0.25">
      <c r="B28" s="28">
        <f t="shared" si="5"/>
        <v>46097</v>
      </c>
      <c r="C28" s="29">
        <f t="shared" si="1"/>
        <v>46097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46098</v>
      </c>
      <c r="C29" s="29">
        <f t="shared" si="1"/>
        <v>46098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46099</v>
      </c>
      <c r="C30" s="29">
        <f t="shared" si="1"/>
        <v>46099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46100</v>
      </c>
      <c r="C31" s="29">
        <f t="shared" si="1"/>
        <v>46100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46101</v>
      </c>
      <c r="C32" s="29">
        <f t="shared" si="1"/>
        <v>46101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46102</v>
      </c>
      <c r="C33" s="29">
        <f t="shared" si="1"/>
        <v>46102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91"/>
      <c r="O33" s="93"/>
    </row>
    <row r="34" spans="2:15" ht="12.75" customHeight="1" x14ac:dyDescent="0.25">
      <c r="B34" s="28">
        <f t="shared" si="5"/>
        <v>46103</v>
      </c>
      <c r="C34" s="29">
        <f t="shared" si="1"/>
        <v>46103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91"/>
      <c r="O34" s="93"/>
    </row>
    <row r="35" spans="2:15" ht="12.75" customHeight="1" x14ac:dyDescent="0.25">
      <c r="B35" s="28">
        <f t="shared" si="5"/>
        <v>46104</v>
      </c>
      <c r="C35" s="29">
        <f t="shared" si="1"/>
        <v>46104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46105</v>
      </c>
      <c r="C36" s="29">
        <f t="shared" si="1"/>
        <v>46105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46106</v>
      </c>
      <c r="C37" s="29">
        <f t="shared" si="1"/>
        <v>46106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46107</v>
      </c>
      <c r="C38" s="29">
        <f t="shared" si="1"/>
        <v>46107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46108</v>
      </c>
      <c r="C39" s="29">
        <f t="shared" si="1"/>
        <v>46108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46109</v>
      </c>
      <c r="C40" s="29">
        <f t="shared" si="1"/>
        <v>46109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42"/>
      <c r="O40" s="143"/>
    </row>
    <row r="41" spans="2:15" ht="12.75" customHeight="1" x14ac:dyDescent="0.25">
      <c r="B41" s="28">
        <f t="shared" si="5"/>
        <v>46110</v>
      </c>
      <c r="C41" s="29">
        <f t="shared" si="1"/>
        <v>46110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91"/>
      <c r="O41" s="93"/>
    </row>
    <row r="42" spans="2:15" ht="12.75" customHeight="1" x14ac:dyDescent="0.25">
      <c r="B42" s="28">
        <f t="shared" si="5"/>
        <v>46111</v>
      </c>
      <c r="C42" s="29">
        <f t="shared" si="1"/>
        <v>46111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thickBot="1" x14ac:dyDescent="0.3">
      <c r="B43" s="56">
        <f>B42+1</f>
        <v>46112</v>
      </c>
      <c r="C43" s="57">
        <f t="shared" si="1"/>
        <v>46112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-352.8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184.8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-537.6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19" priority="2" stopIfTrue="1">
      <formula>($M13=" ")</formula>
    </cfRule>
  </conditionalFormatting>
  <conditionalFormatting sqref="L47">
    <cfRule type="expression" dxfId="18" priority="1" stopIfTrue="1">
      <formula>($L$47&lt;0)</formula>
    </cfRule>
  </conditionalFormatting>
  <dataValidations count="1">
    <dataValidation type="list" allowBlank="1" showInputMessage="1" showErrorMessage="1" sqref="J13:J43" xr:uid="{0FE13EC2-E6D5-49C2-89C1-0AFEBE5D849E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96DD-AAD8-4AD3-B3B3-CF6092C5769D}">
  <sheetPr>
    <pageSetUpPr fitToPage="1"/>
  </sheetPr>
  <dimension ref="B1:Q49"/>
  <sheetViews>
    <sheetView topLeftCell="A17" zoomScale="85" zoomScaleNormal="85" workbookViewId="0">
      <selection activeCell="M42" sqref="M42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DATE(G7,4,1)</f>
        <v>46113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März!L47</f>
        <v>-537.6</v>
      </c>
      <c r="M12" s="12"/>
      <c r="N12" s="16"/>
      <c r="O12" s="17"/>
    </row>
    <row r="13" spans="2:15" x14ac:dyDescent="0.25">
      <c r="B13" s="18">
        <f>G8</f>
        <v>46113</v>
      </c>
      <c r="C13" s="19">
        <f>B13</f>
        <v>46113</v>
      </c>
      <c r="D13" s="20"/>
      <c r="E13" s="78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46114</v>
      </c>
      <c r="C14" s="29">
        <f t="shared" ref="C14:C42" si="1">B14</f>
        <v>46114</v>
      </c>
      <c r="D14" s="30"/>
      <c r="E14" s="79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46115</v>
      </c>
      <c r="C15" s="29">
        <f t="shared" si="1"/>
        <v>46115</v>
      </c>
      <c r="D15" s="30"/>
      <c r="E15" s="79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46116</v>
      </c>
      <c r="C16" s="29">
        <f t="shared" si="1"/>
        <v>46116</v>
      </c>
      <c r="D16" s="30"/>
      <c r="E16" s="79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</v>
      </c>
      <c r="N16" s="37" t="s">
        <v>22</v>
      </c>
      <c r="O16" s="38" t="s">
        <v>13</v>
      </c>
    </row>
    <row r="17" spans="2:17" x14ac:dyDescent="0.25">
      <c r="B17" s="28">
        <f t="shared" si="5"/>
        <v>46117</v>
      </c>
      <c r="C17" s="29">
        <f t="shared" si="1"/>
        <v>46117</v>
      </c>
      <c r="D17" s="30"/>
      <c r="E17" s="79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5">
      <c r="B18" s="28">
        <f t="shared" si="5"/>
        <v>46118</v>
      </c>
      <c r="C18" s="29">
        <f t="shared" si="1"/>
        <v>46118</v>
      </c>
      <c r="D18" s="30"/>
      <c r="E18" s="79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46119</v>
      </c>
      <c r="C19" s="29">
        <f t="shared" si="1"/>
        <v>46119</v>
      </c>
      <c r="D19" s="30"/>
      <c r="E19" s="79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46120</v>
      </c>
      <c r="C20" s="29">
        <f t="shared" si="1"/>
        <v>46120</v>
      </c>
      <c r="D20" s="30"/>
      <c r="E20" s="79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46121</v>
      </c>
      <c r="C21" s="29">
        <f t="shared" si="1"/>
        <v>46121</v>
      </c>
      <c r="D21" s="30"/>
      <c r="E21" s="79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46122</v>
      </c>
      <c r="C22" s="42">
        <f t="shared" si="1"/>
        <v>46122</v>
      </c>
      <c r="D22" s="43"/>
      <c r="E22" s="80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46123</v>
      </c>
      <c r="C23" s="29">
        <f t="shared" si="1"/>
        <v>46123</v>
      </c>
      <c r="D23" s="30"/>
      <c r="E23" s="79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</v>
      </c>
      <c r="N23" s="149"/>
      <c r="O23" s="150"/>
    </row>
    <row r="24" spans="2:17" ht="12.75" customHeight="1" x14ac:dyDescent="0.25">
      <c r="B24" s="28">
        <f t="shared" si="5"/>
        <v>46124</v>
      </c>
      <c r="C24" s="29">
        <f t="shared" si="1"/>
        <v>46124</v>
      </c>
      <c r="D24" s="30"/>
      <c r="E24" s="79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</v>
      </c>
      <c r="N24" s="91" t="s">
        <v>43</v>
      </c>
      <c r="O24" s="143"/>
    </row>
    <row r="25" spans="2:17" ht="12.75" customHeight="1" x14ac:dyDescent="0.25">
      <c r="B25" s="28">
        <f t="shared" si="5"/>
        <v>46125</v>
      </c>
      <c r="C25" s="29">
        <f t="shared" si="1"/>
        <v>46125</v>
      </c>
      <c r="D25" s="30"/>
      <c r="E25" s="79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46126</v>
      </c>
      <c r="C26" s="29">
        <f t="shared" si="1"/>
        <v>46126</v>
      </c>
      <c r="D26" s="30"/>
      <c r="E26" s="79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46127</v>
      </c>
      <c r="C27" s="29">
        <f t="shared" si="1"/>
        <v>46127</v>
      </c>
      <c r="D27" s="30"/>
      <c r="E27" s="79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46128</v>
      </c>
      <c r="C28" s="29">
        <f t="shared" si="1"/>
        <v>46128</v>
      </c>
      <c r="D28" s="30"/>
      <c r="E28" s="79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46129</v>
      </c>
      <c r="C29" s="29">
        <f t="shared" si="1"/>
        <v>46129</v>
      </c>
      <c r="D29" s="30"/>
      <c r="E29" s="79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46130</v>
      </c>
      <c r="C30" s="29">
        <f t="shared" si="1"/>
        <v>46130</v>
      </c>
      <c r="D30" s="30"/>
      <c r="E30" s="79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</v>
      </c>
      <c r="N30" s="142"/>
      <c r="O30" s="143"/>
    </row>
    <row r="31" spans="2:17" ht="12.75" customHeight="1" x14ac:dyDescent="0.25">
      <c r="B31" s="28">
        <f t="shared" si="5"/>
        <v>46131</v>
      </c>
      <c r="C31" s="29">
        <f t="shared" si="1"/>
        <v>46131</v>
      </c>
      <c r="D31" s="30"/>
      <c r="E31" s="79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</v>
      </c>
      <c r="N31" s="91"/>
      <c r="O31" s="93"/>
    </row>
    <row r="32" spans="2:17" ht="12.75" customHeight="1" x14ac:dyDescent="0.25">
      <c r="B32" s="28">
        <f t="shared" si="5"/>
        <v>46132</v>
      </c>
      <c r="C32" s="29">
        <f t="shared" si="1"/>
        <v>46132</v>
      </c>
      <c r="D32" s="30"/>
      <c r="E32" s="79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46133</v>
      </c>
      <c r="C33" s="29">
        <f t="shared" si="1"/>
        <v>46133</v>
      </c>
      <c r="D33" s="30"/>
      <c r="E33" s="79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46134</v>
      </c>
      <c r="C34" s="29">
        <f t="shared" si="1"/>
        <v>46134</v>
      </c>
      <c r="D34" s="30"/>
      <c r="E34" s="79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46135</v>
      </c>
      <c r="C35" s="29">
        <f t="shared" si="1"/>
        <v>46135</v>
      </c>
      <c r="D35" s="30"/>
      <c r="E35" s="79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46136</v>
      </c>
      <c r="C36" s="29">
        <f t="shared" si="1"/>
        <v>46136</v>
      </c>
      <c r="D36" s="30"/>
      <c r="E36" s="79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46137</v>
      </c>
      <c r="C37" s="29">
        <f t="shared" si="1"/>
        <v>46137</v>
      </c>
      <c r="D37" s="30"/>
      <c r="E37" s="79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</v>
      </c>
      <c r="N37" s="91"/>
      <c r="O37" s="93"/>
    </row>
    <row r="38" spans="2:15" ht="12.75" customHeight="1" x14ac:dyDescent="0.25">
      <c r="B38" s="28">
        <f t="shared" si="5"/>
        <v>46138</v>
      </c>
      <c r="C38" s="29">
        <f t="shared" si="1"/>
        <v>46138</v>
      </c>
      <c r="D38" s="30"/>
      <c r="E38" s="79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</v>
      </c>
      <c r="N38" s="91"/>
      <c r="O38" s="93"/>
    </row>
    <row r="39" spans="2:15" ht="12.75" customHeight="1" x14ac:dyDescent="0.25">
      <c r="B39" s="28">
        <f t="shared" si="5"/>
        <v>46139</v>
      </c>
      <c r="C39" s="29">
        <f t="shared" si="1"/>
        <v>46139</v>
      </c>
      <c r="D39" s="30"/>
      <c r="E39" s="79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46140</v>
      </c>
      <c r="C40" s="29">
        <f t="shared" si="1"/>
        <v>46140</v>
      </c>
      <c r="D40" s="30"/>
      <c r="E40" s="79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46141</v>
      </c>
      <c r="C41" s="29">
        <f t="shared" si="1"/>
        <v>46141</v>
      </c>
      <c r="D41" s="30"/>
      <c r="E41" s="79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thickBot="1" x14ac:dyDescent="0.3">
      <c r="B42" s="56">
        <f t="shared" si="5"/>
        <v>46142</v>
      </c>
      <c r="C42" s="57">
        <f t="shared" si="1"/>
        <v>46142</v>
      </c>
      <c r="D42" s="58"/>
      <c r="E42" s="81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-537.6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COUNTIF(M13:M42,"??")*$G$6/5</f>
        <v>184.8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-722.40000000000009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2 J13:J42">
    <cfRule type="expression" dxfId="17" priority="2" stopIfTrue="1">
      <formula>($M13=" ")</formula>
    </cfRule>
  </conditionalFormatting>
  <conditionalFormatting sqref="L47">
    <cfRule type="expression" dxfId="16" priority="1" stopIfTrue="1">
      <formula>($L$47&lt;0)</formula>
    </cfRule>
  </conditionalFormatting>
  <dataValidations count="1">
    <dataValidation type="list" allowBlank="1" showInputMessage="1" showErrorMessage="1" sqref="J13:J42" xr:uid="{85365EC5-1505-4B7D-B116-07DE7FC34DDC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D3D1-8646-4933-B4C0-F334ADB30D2F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DATE(G7,5,1)</f>
        <v>46143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April!L47</f>
        <v>-722.40000000000009</v>
      </c>
      <c r="M12" s="12"/>
      <c r="N12" s="16"/>
      <c r="O12" s="17"/>
    </row>
    <row r="13" spans="2:15" x14ac:dyDescent="0.25">
      <c r="B13" s="18">
        <f>G8</f>
        <v>46143</v>
      </c>
      <c r="C13" s="19">
        <f>B13</f>
        <v>46143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46144</v>
      </c>
      <c r="C14" s="29">
        <f t="shared" ref="C14:C43" si="1">B14</f>
        <v>46144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46145</v>
      </c>
      <c r="C15" s="29">
        <f t="shared" si="1"/>
        <v>46145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</v>
      </c>
      <c r="N15" s="37" t="s">
        <v>21</v>
      </c>
      <c r="O15" s="38" t="s">
        <v>13</v>
      </c>
    </row>
    <row r="16" spans="2:15" x14ac:dyDescent="0.25">
      <c r="B16" s="28">
        <f t="shared" si="5"/>
        <v>46146</v>
      </c>
      <c r="C16" s="29">
        <f t="shared" si="1"/>
        <v>46146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46147</v>
      </c>
      <c r="C17" s="29">
        <f t="shared" si="1"/>
        <v>46147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46148</v>
      </c>
      <c r="C18" s="29">
        <f t="shared" si="1"/>
        <v>46148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46149</v>
      </c>
      <c r="C19" s="29">
        <f t="shared" si="1"/>
        <v>46149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46150</v>
      </c>
      <c r="C20" s="29">
        <f t="shared" si="1"/>
        <v>46150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46151</v>
      </c>
      <c r="C21" s="29">
        <f t="shared" si="1"/>
        <v>46151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46152</v>
      </c>
      <c r="C22" s="42">
        <f t="shared" si="1"/>
        <v>46152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46153</v>
      </c>
      <c r="C23" s="29">
        <f t="shared" si="1"/>
        <v>46153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46154</v>
      </c>
      <c r="C24" s="29">
        <f t="shared" si="1"/>
        <v>46154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46155</v>
      </c>
      <c r="C25" s="29">
        <f t="shared" si="1"/>
        <v>46155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46156</v>
      </c>
      <c r="C26" s="29">
        <f t="shared" si="1"/>
        <v>46156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46157</v>
      </c>
      <c r="C27" s="29">
        <f t="shared" si="1"/>
        <v>46157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46158</v>
      </c>
      <c r="C28" s="29">
        <f t="shared" si="1"/>
        <v>46158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91"/>
      <c r="O28" s="93"/>
    </row>
    <row r="29" spans="2:17" ht="12.75" customHeight="1" x14ac:dyDescent="0.25">
      <c r="B29" s="28">
        <f t="shared" si="5"/>
        <v>46159</v>
      </c>
      <c r="C29" s="29">
        <f t="shared" si="1"/>
        <v>46159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</v>
      </c>
      <c r="N29" s="149"/>
      <c r="O29" s="150"/>
    </row>
    <row r="30" spans="2:17" ht="12.75" customHeight="1" x14ac:dyDescent="0.25">
      <c r="B30" s="28">
        <f t="shared" si="5"/>
        <v>46160</v>
      </c>
      <c r="C30" s="29">
        <f t="shared" si="1"/>
        <v>46160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46161</v>
      </c>
      <c r="C31" s="29">
        <f t="shared" si="1"/>
        <v>46161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46162</v>
      </c>
      <c r="C32" s="29">
        <f t="shared" si="1"/>
        <v>46162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46163</v>
      </c>
      <c r="C33" s="29">
        <f t="shared" si="1"/>
        <v>46163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46164</v>
      </c>
      <c r="C34" s="29">
        <f t="shared" si="1"/>
        <v>46164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46165</v>
      </c>
      <c r="C35" s="29">
        <f t="shared" si="1"/>
        <v>46165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91"/>
      <c r="O35" s="93"/>
    </row>
    <row r="36" spans="2:15" ht="12.75" customHeight="1" x14ac:dyDescent="0.25">
      <c r="B36" s="28">
        <f t="shared" si="5"/>
        <v>46166</v>
      </c>
      <c r="C36" s="29">
        <f t="shared" si="1"/>
        <v>46166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</v>
      </c>
      <c r="N36" s="91"/>
      <c r="O36" s="93"/>
    </row>
    <row r="37" spans="2:15" ht="12.75" customHeight="1" x14ac:dyDescent="0.25">
      <c r="B37" s="28">
        <f t="shared" si="5"/>
        <v>46167</v>
      </c>
      <c r="C37" s="29">
        <f t="shared" si="1"/>
        <v>46167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46168</v>
      </c>
      <c r="C38" s="29">
        <f t="shared" si="1"/>
        <v>46168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46169</v>
      </c>
      <c r="C39" s="29">
        <f t="shared" si="1"/>
        <v>46169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46170</v>
      </c>
      <c r="C40" s="29">
        <f t="shared" si="1"/>
        <v>46170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46171</v>
      </c>
      <c r="C41" s="29">
        <f t="shared" si="1"/>
        <v>46171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x14ac:dyDescent="0.25">
      <c r="B42" s="28">
        <f t="shared" si="5"/>
        <v>46172</v>
      </c>
      <c r="C42" s="29">
        <f t="shared" si="1"/>
        <v>46172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91"/>
      <c r="O42" s="93"/>
    </row>
    <row r="43" spans="2:15" ht="12.75" customHeight="1" thickBot="1" x14ac:dyDescent="0.3">
      <c r="B43" s="56">
        <f>B42+1</f>
        <v>46173</v>
      </c>
      <c r="C43" s="57">
        <f t="shared" si="1"/>
        <v>46173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-722.40000000000009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176.4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-898.80000000000007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15" priority="2" stopIfTrue="1">
      <formula>($M13=" ")</formula>
    </cfRule>
  </conditionalFormatting>
  <conditionalFormatting sqref="L47">
    <cfRule type="expression" dxfId="14" priority="1" stopIfTrue="1">
      <formula>($L$47&lt;0)</formula>
    </cfRule>
  </conditionalFormatting>
  <dataValidations disablePrompts="1" count="1">
    <dataValidation type="list" allowBlank="1" showInputMessage="1" showErrorMessage="1" sqref="J13:J43" xr:uid="{08D19450-EF39-4654-B674-12FA7654C296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FFD6-D26E-4411-84DA-83D36A26BDBF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DATE(G7,6,1)</f>
        <v>46174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Mai!L47</f>
        <v>-898.80000000000007</v>
      </c>
      <c r="M12" s="12"/>
      <c r="N12" s="16"/>
      <c r="O12" s="17"/>
    </row>
    <row r="13" spans="2:15" x14ac:dyDescent="0.25">
      <c r="B13" s="18">
        <f>G8</f>
        <v>46174</v>
      </c>
      <c r="C13" s="19">
        <f>B13</f>
        <v>46174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46175</v>
      </c>
      <c r="C14" s="29">
        <f t="shared" ref="C14:C42" si="1">B14</f>
        <v>46175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46176</v>
      </c>
      <c r="C15" s="29">
        <f t="shared" si="1"/>
        <v>46176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46177</v>
      </c>
      <c r="C16" s="29">
        <f t="shared" si="1"/>
        <v>46177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46178</v>
      </c>
      <c r="C17" s="29">
        <f t="shared" si="1"/>
        <v>46178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46179</v>
      </c>
      <c r="C18" s="29">
        <f t="shared" si="1"/>
        <v>46179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46180</v>
      </c>
      <c r="C19" s="29">
        <f t="shared" si="1"/>
        <v>46180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46181</v>
      </c>
      <c r="C20" s="29">
        <f t="shared" si="1"/>
        <v>46181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46182</v>
      </c>
      <c r="C21" s="29">
        <f t="shared" si="1"/>
        <v>46182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46183</v>
      </c>
      <c r="C22" s="42">
        <f t="shared" si="1"/>
        <v>46183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46184</v>
      </c>
      <c r="C23" s="29">
        <f t="shared" si="1"/>
        <v>46184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46185</v>
      </c>
      <c r="C24" s="29">
        <f t="shared" si="1"/>
        <v>46185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46186</v>
      </c>
      <c r="C25" s="29">
        <f t="shared" si="1"/>
        <v>46186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91" t="s">
        <v>44</v>
      </c>
      <c r="O25" s="93"/>
    </row>
    <row r="26" spans="2:17" ht="12.75" customHeight="1" x14ac:dyDescent="0.25">
      <c r="B26" s="28">
        <f t="shared" si="5"/>
        <v>46187</v>
      </c>
      <c r="C26" s="29">
        <f t="shared" si="1"/>
        <v>46187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91"/>
      <c r="O26" s="93"/>
    </row>
    <row r="27" spans="2:17" ht="12.75" customHeight="1" x14ac:dyDescent="0.25">
      <c r="B27" s="28">
        <f t="shared" si="5"/>
        <v>46188</v>
      </c>
      <c r="C27" s="29">
        <f t="shared" si="1"/>
        <v>46188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46189</v>
      </c>
      <c r="C28" s="29">
        <f t="shared" si="1"/>
        <v>46189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46190</v>
      </c>
      <c r="C29" s="29">
        <f t="shared" si="1"/>
        <v>46190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46191</v>
      </c>
      <c r="C30" s="29">
        <f t="shared" si="1"/>
        <v>46191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46192</v>
      </c>
      <c r="C31" s="29">
        <f t="shared" si="1"/>
        <v>46192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46193</v>
      </c>
      <c r="C32" s="29">
        <f t="shared" si="1"/>
        <v>46193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91"/>
      <c r="O32" s="93"/>
    </row>
    <row r="33" spans="2:15" ht="12.75" customHeight="1" x14ac:dyDescent="0.25">
      <c r="B33" s="28">
        <f t="shared" si="5"/>
        <v>46194</v>
      </c>
      <c r="C33" s="29">
        <f t="shared" si="1"/>
        <v>46194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91"/>
      <c r="O33" s="93"/>
    </row>
    <row r="34" spans="2:15" ht="12.75" customHeight="1" x14ac:dyDescent="0.25">
      <c r="B34" s="28">
        <f t="shared" si="5"/>
        <v>46195</v>
      </c>
      <c r="C34" s="29">
        <f t="shared" si="1"/>
        <v>46195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46196</v>
      </c>
      <c r="C35" s="29">
        <f t="shared" si="1"/>
        <v>46196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46197</v>
      </c>
      <c r="C36" s="29">
        <f t="shared" si="1"/>
        <v>46197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46198</v>
      </c>
      <c r="C37" s="29">
        <f t="shared" si="1"/>
        <v>46198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46199</v>
      </c>
      <c r="C38" s="29">
        <f t="shared" si="1"/>
        <v>46199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46200</v>
      </c>
      <c r="C39" s="29">
        <f t="shared" si="1"/>
        <v>46200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49"/>
      <c r="O39" s="150"/>
    </row>
    <row r="40" spans="2:15" ht="12.75" customHeight="1" x14ac:dyDescent="0.25">
      <c r="B40" s="28">
        <f t="shared" si="5"/>
        <v>46201</v>
      </c>
      <c r="C40" s="29">
        <f t="shared" si="1"/>
        <v>46201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142"/>
      <c r="O40" s="143"/>
    </row>
    <row r="41" spans="2:15" ht="12.75" customHeight="1" x14ac:dyDescent="0.25">
      <c r="B41" s="28">
        <f t="shared" si="5"/>
        <v>46202</v>
      </c>
      <c r="C41" s="29">
        <f t="shared" si="1"/>
        <v>46202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thickBot="1" x14ac:dyDescent="0.3">
      <c r="B42" s="56">
        <f t="shared" si="5"/>
        <v>46203</v>
      </c>
      <c r="C42" s="57">
        <f t="shared" si="1"/>
        <v>46203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-898.80000000000007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COUNTIF(M13:M42,"??")*$G$6/5</f>
        <v>184.8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-1083.6000000000001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2 J13:J42">
    <cfRule type="expression" dxfId="13" priority="2" stopIfTrue="1">
      <formula>($M13=" ")</formula>
    </cfRule>
  </conditionalFormatting>
  <conditionalFormatting sqref="L47">
    <cfRule type="expression" dxfId="12" priority="1" stopIfTrue="1">
      <formula>($L$47&lt;0)</formula>
    </cfRule>
  </conditionalFormatting>
  <dataValidations count="1">
    <dataValidation type="list" allowBlank="1" showInputMessage="1" showErrorMessage="1" sqref="J13:J42" xr:uid="{A767C3D8-DD27-45DD-849E-E725BBC65485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64F5-0ED6-42CD-9338-E3EF26A5E706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DATE(G7,7,1)</f>
        <v>46204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Juni!L47</f>
        <v>-1083.6000000000001</v>
      </c>
      <c r="M12" s="12"/>
      <c r="N12" s="16"/>
      <c r="O12" s="17"/>
    </row>
    <row r="13" spans="2:15" x14ac:dyDescent="0.25">
      <c r="B13" s="18">
        <f>G8</f>
        <v>46204</v>
      </c>
      <c r="C13" s="19">
        <f>B13</f>
        <v>46204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IF(OR(J13=$N$13,J13=$N$14,),ROUND(20*$G$6/5,1)/20,0)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46205</v>
      </c>
      <c r="C14" s="29">
        <f t="shared" ref="C14:C43" si="0">B14</f>
        <v>46205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46206</v>
      </c>
      <c r="C15" s="29">
        <f t="shared" si="0"/>
        <v>46206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46207</v>
      </c>
      <c r="C16" s="29">
        <f t="shared" si="0"/>
        <v>46207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</v>
      </c>
      <c r="N16" s="37" t="s">
        <v>22</v>
      </c>
      <c r="O16" s="38" t="s">
        <v>13</v>
      </c>
    </row>
    <row r="17" spans="2:17" x14ac:dyDescent="0.25">
      <c r="B17" s="28">
        <f t="shared" si="5"/>
        <v>46208</v>
      </c>
      <c r="C17" s="29">
        <f t="shared" si="0"/>
        <v>46208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5">
      <c r="B18" s="28">
        <f t="shared" si="5"/>
        <v>46209</v>
      </c>
      <c r="C18" s="29">
        <f t="shared" si="0"/>
        <v>46209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46210</v>
      </c>
      <c r="C19" s="29">
        <f t="shared" si="0"/>
        <v>46210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46211</v>
      </c>
      <c r="C20" s="29">
        <f t="shared" si="0"/>
        <v>46211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46212</v>
      </c>
      <c r="C21" s="29">
        <f t="shared" si="0"/>
        <v>46212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46213</v>
      </c>
      <c r="C22" s="42">
        <f t="shared" si="0"/>
        <v>46213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2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46214</v>
      </c>
      <c r="C23" s="29">
        <f t="shared" si="0"/>
        <v>46214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</v>
      </c>
      <c r="N23" s="149"/>
      <c r="O23" s="150"/>
    </row>
    <row r="24" spans="2:17" ht="12.75" customHeight="1" x14ac:dyDescent="0.25">
      <c r="B24" s="28">
        <f t="shared" si="5"/>
        <v>46215</v>
      </c>
      <c r="C24" s="29">
        <f t="shared" si="0"/>
        <v>46215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</v>
      </c>
      <c r="N24" s="91" t="s">
        <v>43</v>
      </c>
      <c r="O24" s="143"/>
    </row>
    <row r="25" spans="2:17" ht="12.75" customHeight="1" x14ac:dyDescent="0.25">
      <c r="B25" s="28">
        <f t="shared" si="5"/>
        <v>46216</v>
      </c>
      <c r="C25" s="29">
        <f t="shared" si="0"/>
        <v>46216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46217</v>
      </c>
      <c r="C26" s="29">
        <f t="shared" si="0"/>
        <v>46217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46218</v>
      </c>
      <c r="C27" s="29">
        <f t="shared" si="0"/>
        <v>46218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46219</v>
      </c>
      <c r="C28" s="29">
        <f t="shared" si="0"/>
        <v>46219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46220</v>
      </c>
      <c r="C29" s="29">
        <f t="shared" si="0"/>
        <v>46220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46221</v>
      </c>
      <c r="C30" s="29">
        <f t="shared" si="0"/>
        <v>46221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</v>
      </c>
      <c r="N30" s="142"/>
      <c r="O30" s="143"/>
    </row>
    <row r="31" spans="2:17" ht="12.75" customHeight="1" x14ac:dyDescent="0.25">
      <c r="B31" s="28">
        <f t="shared" si="5"/>
        <v>46222</v>
      </c>
      <c r="C31" s="29">
        <f t="shared" si="0"/>
        <v>46222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</v>
      </c>
      <c r="N31" s="91"/>
      <c r="O31" s="93"/>
    </row>
    <row r="32" spans="2:17" ht="12.75" customHeight="1" x14ac:dyDescent="0.25">
      <c r="B32" s="28">
        <f t="shared" si="5"/>
        <v>46223</v>
      </c>
      <c r="C32" s="29">
        <f t="shared" si="0"/>
        <v>46223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46224</v>
      </c>
      <c r="C33" s="29">
        <f t="shared" si="0"/>
        <v>46224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46225</v>
      </c>
      <c r="C34" s="29">
        <f t="shared" si="0"/>
        <v>46225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46226</v>
      </c>
      <c r="C35" s="29">
        <f t="shared" si="0"/>
        <v>46226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46227</v>
      </c>
      <c r="C36" s="29">
        <f t="shared" si="0"/>
        <v>46227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46228</v>
      </c>
      <c r="C37" s="29">
        <f t="shared" si="0"/>
        <v>46228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</v>
      </c>
      <c r="N37" s="91"/>
      <c r="O37" s="93"/>
    </row>
    <row r="38" spans="2:15" ht="12.75" customHeight="1" x14ac:dyDescent="0.25">
      <c r="B38" s="28">
        <f t="shared" si="5"/>
        <v>46229</v>
      </c>
      <c r="C38" s="29">
        <f t="shared" si="0"/>
        <v>46229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</v>
      </c>
      <c r="N38" s="91"/>
      <c r="O38" s="93"/>
    </row>
    <row r="39" spans="2:15" ht="12.75" customHeight="1" x14ac:dyDescent="0.25">
      <c r="B39" s="28">
        <f t="shared" si="5"/>
        <v>46230</v>
      </c>
      <c r="C39" s="29">
        <f t="shared" si="0"/>
        <v>46230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46231</v>
      </c>
      <c r="C40" s="29">
        <f t="shared" si="0"/>
        <v>46231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46232</v>
      </c>
      <c r="C41" s="29">
        <f t="shared" si="0"/>
        <v>46232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x14ac:dyDescent="0.25">
      <c r="B42" s="28">
        <f t="shared" si="5"/>
        <v>46233</v>
      </c>
      <c r="C42" s="29">
        <f t="shared" si="0"/>
        <v>46233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thickBot="1" x14ac:dyDescent="0.3">
      <c r="B43" s="56">
        <f>B42+1</f>
        <v>46234</v>
      </c>
      <c r="C43" s="57">
        <f t="shared" si="0"/>
        <v>46234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2"/>
        <v>0</v>
      </c>
      <c r="L43" s="63">
        <f t="shared" si="3"/>
        <v>0</v>
      </c>
      <c r="M43" s="5" t="str">
        <f t="shared" si="4"/>
        <v xml:space="preserve"> 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-1083.6000000000001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193.2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-1276.8000000000002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11" priority="2" stopIfTrue="1">
      <formula>($M13=" ")</formula>
    </cfRule>
  </conditionalFormatting>
  <conditionalFormatting sqref="L47">
    <cfRule type="expression" dxfId="10" priority="1" stopIfTrue="1">
      <formula>($L$47&lt;0)</formula>
    </cfRule>
  </conditionalFormatting>
  <dataValidations count="1">
    <dataValidation type="list" allowBlank="1" showInputMessage="1" showErrorMessage="1" sqref="J13:J43" xr:uid="{2483BDA7-EB27-42A7-8548-239B73EAAC44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045E-02C2-454F-8E23-B6EA00709594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DATE(G7,8,1)</f>
        <v>46235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Juli!L47</f>
        <v>-1276.8000000000002</v>
      </c>
      <c r="M12" s="12"/>
      <c r="N12" s="16"/>
      <c r="O12" s="17"/>
    </row>
    <row r="13" spans="2:15" x14ac:dyDescent="0.25">
      <c r="B13" s="18">
        <f>G8</f>
        <v>46235</v>
      </c>
      <c r="C13" s="19">
        <f>B13</f>
        <v>46235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5">
      <c r="B14" s="28">
        <f>B13+1</f>
        <v>46236</v>
      </c>
      <c r="C14" s="29">
        <f t="shared" ref="C14:C43" si="1">B14</f>
        <v>46236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46237</v>
      </c>
      <c r="C15" s="29">
        <f t="shared" si="1"/>
        <v>46237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46238</v>
      </c>
      <c r="C16" s="29">
        <f t="shared" si="1"/>
        <v>46238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46239</v>
      </c>
      <c r="C17" s="29">
        <f t="shared" si="1"/>
        <v>46239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5">
      <c r="B18" s="28">
        <f t="shared" si="5"/>
        <v>46240</v>
      </c>
      <c r="C18" s="29">
        <f t="shared" si="1"/>
        <v>46240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46241</v>
      </c>
      <c r="C19" s="29">
        <f t="shared" si="1"/>
        <v>46241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46242</v>
      </c>
      <c r="C20" s="29">
        <f t="shared" si="1"/>
        <v>46242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5">
      <c r="B21" s="28">
        <f t="shared" si="5"/>
        <v>46243</v>
      </c>
      <c r="C21" s="29">
        <f t="shared" si="1"/>
        <v>46243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46244</v>
      </c>
      <c r="C22" s="42">
        <f t="shared" si="1"/>
        <v>46244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46245</v>
      </c>
      <c r="C23" s="29">
        <f t="shared" si="1"/>
        <v>46245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46246</v>
      </c>
      <c r="C24" s="29">
        <f t="shared" si="1"/>
        <v>46246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91" t="s">
        <v>43</v>
      </c>
      <c r="O24" s="143"/>
    </row>
    <row r="25" spans="2:17" ht="12.75" customHeight="1" x14ac:dyDescent="0.25">
      <c r="B25" s="28">
        <f t="shared" si="5"/>
        <v>46247</v>
      </c>
      <c r="C25" s="29">
        <f t="shared" si="1"/>
        <v>46247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91" t="s">
        <v>44</v>
      </c>
      <c r="O25" s="93"/>
    </row>
    <row r="26" spans="2:17" ht="12.75" customHeight="1" x14ac:dyDescent="0.25">
      <c r="B26" s="28">
        <f t="shared" si="5"/>
        <v>46248</v>
      </c>
      <c r="C26" s="29">
        <f t="shared" si="1"/>
        <v>46248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46249</v>
      </c>
      <c r="C27" s="29">
        <f t="shared" si="1"/>
        <v>46249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91" t="s">
        <v>45</v>
      </c>
      <c r="O27" s="93"/>
    </row>
    <row r="28" spans="2:17" ht="12.75" customHeight="1" x14ac:dyDescent="0.25">
      <c r="B28" s="28">
        <f t="shared" si="5"/>
        <v>46250</v>
      </c>
      <c r="C28" s="29">
        <f t="shared" si="1"/>
        <v>46250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91"/>
      <c r="O28" s="93"/>
    </row>
    <row r="29" spans="2:17" ht="12.75" customHeight="1" x14ac:dyDescent="0.25">
      <c r="B29" s="28">
        <f t="shared" si="5"/>
        <v>46251</v>
      </c>
      <c r="C29" s="29">
        <f t="shared" si="1"/>
        <v>46251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46252</v>
      </c>
      <c r="C30" s="29">
        <f t="shared" si="1"/>
        <v>46252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46253</v>
      </c>
      <c r="C31" s="29">
        <f t="shared" si="1"/>
        <v>46253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91"/>
      <c r="O31" s="93"/>
    </row>
    <row r="32" spans="2:17" ht="12.75" customHeight="1" x14ac:dyDescent="0.25">
      <c r="B32" s="28">
        <f t="shared" si="5"/>
        <v>46254</v>
      </c>
      <c r="C32" s="29">
        <f t="shared" si="1"/>
        <v>46254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91"/>
      <c r="O32" s="93"/>
    </row>
    <row r="33" spans="2:15" ht="12.75" customHeight="1" x14ac:dyDescent="0.25">
      <c r="B33" s="28">
        <f t="shared" si="5"/>
        <v>46255</v>
      </c>
      <c r="C33" s="29">
        <f t="shared" si="1"/>
        <v>46255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46256</v>
      </c>
      <c r="C34" s="29">
        <f t="shared" si="1"/>
        <v>46256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91"/>
      <c r="O34" s="93"/>
    </row>
    <row r="35" spans="2:15" ht="12.75" customHeight="1" x14ac:dyDescent="0.25">
      <c r="B35" s="28">
        <f t="shared" si="5"/>
        <v>46257</v>
      </c>
      <c r="C35" s="29">
        <f t="shared" si="1"/>
        <v>46257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91"/>
      <c r="O35" s="93"/>
    </row>
    <row r="36" spans="2:15" ht="12.75" customHeight="1" x14ac:dyDescent="0.25">
      <c r="B36" s="28">
        <f t="shared" si="5"/>
        <v>46258</v>
      </c>
      <c r="C36" s="29">
        <f t="shared" si="1"/>
        <v>46258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46259</v>
      </c>
      <c r="C37" s="29">
        <f t="shared" si="1"/>
        <v>46259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46260</v>
      </c>
      <c r="C38" s="29">
        <f t="shared" si="1"/>
        <v>46260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91"/>
      <c r="O38" s="93"/>
    </row>
    <row r="39" spans="2:15" ht="12.75" customHeight="1" x14ac:dyDescent="0.25">
      <c r="B39" s="28">
        <f t="shared" si="5"/>
        <v>46261</v>
      </c>
      <c r="C39" s="29">
        <f t="shared" si="1"/>
        <v>46261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149"/>
      <c r="O39" s="150"/>
    </row>
    <row r="40" spans="2:15" ht="12.75" customHeight="1" x14ac:dyDescent="0.25">
      <c r="B40" s="28">
        <f t="shared" si="5"/>
        <v>46262</v>
      </c>
      <c r="C40" s="29">
        <f t="shared" si="1"/>
        <v>46262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46263</v>
      </c>
      <c r="C41" s="29">
        <f t="shared" si="1"/>
        <v>46263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91"/>
      <c r="O41" s="93"/>
    </row>
    <row r="42" spans="2:15" ht="12.75" customHeight="1" x14ac:dyDescent="0.25">
      <c r="B42" s="28">
        <f t="shared" si="5"/>
        <v>46264</v>
      </c>
      <c r="C42" s="29">
        <f t="shared" si="1"/>
        <v>46264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91"/>
      <c r="O42" s="93"/>
    </row>
    <row r="43" spans="2:15" ht="12.75" customHeight="1" thickBot="1" x14ac:dyDescent="0.3">
      <c r="B43" s="56">
        <f>B42+1</f>
        <v>46265</v>
      </c>
      <c r="C43" s="57">
        <f t="shared" si="1"/>
        <v>46265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 </v>
      </c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-1276.8000000000002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COUNTIF(M13:M43,"??")*$G$6/5</f>
        <v>176.4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-1453.2000000000003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3 J13:J43">
    <cfRule type="expression" dxfId="9" priority="2" stopIfTrue="1">
      <formula>($M13=" ")</formula>
    </cfRule>
  </conditionalFormatting>
  <conditionalFormatting sqref="L47">
    <cfRule type="expression" dxfId="8" priority="1" stopIfTrue="1">
      <formula>($L$47&lt;0)</formula>
    </cfRule>
  </conditionalFormatting>
  <dataValidations count="1">
    <dataValidation type="list" allowBlank="1" showInputMessage="1" showErrorMessage="1" sqref="J13:J43" xr:uid="{8B5EE851-CD9F-4D36-BA97-E85DE4CD394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E076-7336-4834-85A8-7C276FEEC6A4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8671875" defaultRowHeight="13.2" x14ac:dyDescent="0.25"/>
  <cols>
    <col min="1" max="1" width="3.44140625" style="1" customWidth="1"/>
    <col min="2" max="2" width="3.6640625" style="1" customWidth="1"/>
    <col min="3" max="3" width="6.33203125" style="1" customWidth="1"/>
    <col min="4" max="4" width="2.33203125" style="1" customWidth="1"/>
    <col min="5" max="12" width="12" style="1" customWidth="1"/>
    <col min="13" max="13" width="3" style="1" customWidth="1"/>
    <col min="14" max="14" width="48.109375" style="1" customWidth="1"/>
    <col min="15" max="15" width="27.88671875" style="1" customWidth="1"/>
    <col min="16" max="16384" width="10.88671875" style="1"/>
  </cols>
  <sheetData>
    <row r="1" spans="2:15" ht="13.8" thickBot="1" x14ac:dyDescent="0.3"/>
    <row r="2" spans="2:15" ht="25.2" thickBot="1" x14ac:dyDescent="0.4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2:15" ht="16.2" thickBot="1" x14ac:dyDescent="0.35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6" x14ac:dyDescent="0.3">
      <c r="B4" s="129" t="s">
        <v>5</v>
      </c>
      <c r="C4" s="146"/>
      <c r="D4" s="146"/>
      <c r="E4" s="146"/>
      <c r="F4" s="130"/>
      <c r="G4" s="141" t="str">
        <f>Januar!$G$4</f>
        <v>Name Betrieb</v>
      </c>
      <c r="H4" s="136"/>
      <c r="I4" s="137"/>
      <c r="J4" s="129" t="s">
        <v>52</v>
      </c>
      <c r="K4" s="130"/>
      <c r="L4" s="136" t="str">
        <f>Januar!$L$4</f>
        <v>Strasse</v>
      </c>
      <c r="M4" s="136"/>
      <c r="N4" s="137"/>
      <c r="O4" s="8"/>
    </row>
    <row r="5" spans="2:15" ht="16.2" thickBot="1" x14ac:dyDescent="0.35">
      <c r="B5" s="96" t="s">
        <v>1</v>
      </c>
      <c r="C5" s="147"/>
      <c r="D5" s="147"/>
      <c r="E5" s="147"/>
      <c r="F5" s="97"/>
      <c r="G5" s="133" t="str">
        <f>Januar!$G$5</f>
        <v>Vorname Nachname</v>
      </c>
      <c r="H5" s="134"/>
      <c r="I5" s="135"/>
      <c r="J5" s="131" t="s">
        <v>53</v>
      </c>
      <c r="K5" s="132"/>
      <c r="L5" s="138" t="str">
        <f>Januar!$L$5</f>
        <v>Postleitzahl, Ort</v>
      </c>
      <c r="M5" s="139"/>
      <c r="N5" s="140"/>
      <c r="O5" s="8"/>
    </row>
    <row r="6" spans="2:15" ht="15.6" x14ac:dyDescent="0.3">
      <c r="B6" s="96" t="s">
        <v>25</v>
      </c>
      <c r="C6" s="147"/>
      <c r="D6" s="147"/>
      <c r="E6" s="147"/>
      <c r="F6" s="97"/>
      <c r="G6" s="133">
        <f>Januar!$G$6</f>
        <v>42</v>
      </c>
      <c r="H6" s="134"/>
      <c r="I6" s="135"/>
      <c r="J6" s="5"/>
      <c r="K6" s="5"/>
      <c r="L6" s="5"/>
      <c r="M6" s="9"/>
      <c r="N6" s="9"/>
      <c r="O6" s="8"/>
    </row>
    <row r="7" spans="2:15" ht="15.6" x14ac:dyDescent="0.3">
      <c r="B7" s="96" t="s">
        <v>3</v>
      </c>
      <c r="C7" s="147"/>
      <c r="D7" s="147"/>
      <c r="E7" s="147"/>
      <c r="F7" s="97"/>
      <c r="G7" s="133">
        <f>Januar!$G$7</f>
        <v>2026</v>
      </c>
      <c r="H7" s="134"/>
      <c r="I7" s="135"/>
      <c r="J7" s="5"/>
      <c r="K7" s="5"/>
      <c r="L7" s="5"/>
      <c r="M7" s="5"/>
      <c r="N7" s="5"/>
      <c r="O7" s="8"/>
    </row>
    <row r="8" spans="2:15" ht="16.2" thickBot="1" x14ac:dyDescent="0.35">
      <c r="B8" s="94" t="s">
        <v>4</v>
      </c>
      <c r="C8" s="148"/>
      <c r="D8" s="148"/>
      <c r="E8" s="148"/>
      <c r="F8" s="95"/>
      <c r="G8" s="126">
        <f>DATE(G7,9,1)</f>
        <v>46266</v>
      </c>
      <c r="H8" s="127"/>
      <c r="I8" s="128"/>
      <c r="J8" s="5"/>
      <c r="K8" s="5"/>
      <c r="L8" s="5"/>
      <c r="M8" s="5"/>
      <c r="N8" s="5"/>
      <c r="O8" s="8"/>
    </row>
    <row r="9" spans="2:15" ht="13.8" thickBot="1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5">
      <c r="B10" s="107" t="s">
        <v>6</v>
      </c>
      <c r="C10" s="108"/>
      <c r="D10" s="109"/>
      <c r="E10" s="124" t="s">
        <v>14</v>
      </c>
      <c r="F10" s="120" t="s">
        <v>15</v>
      </c>
      <c r="G10" s="120" t="s">
        <v>7</v>
      </c>
      <c r="H10" s="120" t="s">
        <v>8</v>
      </c>
      <c r="I10" s="120" t="s">
        <v>9</v>
      </c>
      <c r="J10" s="120" t="s">
        <v>16</v>
      </c>
      <c r="K10" s="120" t="s">
        <v>17</v>
      </c>
      <c r="L10" s="122" t="s">
        <v>18</v>
      </c>
      <c r="M10" s="5"/>
      <c r="N10" s="103" t="s">
        <v>10</v>
      </c>
      <c r="O10" s="105" t="s">
        <v>11</v>
      </c>
    </row>
    <row r="11" spans="2:15" s="11" customFormat="1" ht="16.5" customHeight="1" thickBot="1" x14ac:dyDescent="0.3">
      <c r="B11" s="110"/>
      <c r="C11" s="111"/>
      <c r="D11" s="112"/>
      <c r="E11" s="125"/>
      <c r="F11" s="121"/>
      <c r="G11" s="121"/>
      <c r="H11" s="121"/>
      <c r="I11" s="121"/>
      <c r="J11" s="121"/>
      <c r="K11" s="121"/>
      <c r="L11" s="123"/>
      <c r="M11" s="12"/>
      <c r="N11" s="104"/>
      <c r="O11" s="106"/>
    </row>
    <row r="12" spans="2:15" s="11" customFormat="1" ht="27" customHeight="1" thickBot="1" x14ac:dyDescent="0.35">
      <c r="B12" s="117" t="s">
        <v>51</v>
      </c>
      <c r="C12" s="118"/>
      <c r="D12" s="119"/>
      <c r="E12" s="13"/>
      <c r="F12" s="14"/>
      <c r="G12" s="14"/>
      <c r="H12" s="14"/>
      <c r="I12" s="14"/>
      <c r="J12" s="14"/>
      <c r="K12" s="14"/>
      <c r="L12" s="15">
        <f>August!L47</f>
        <v>-1453.2000000000003</v>
      </c>
      <c r="M12" s="12"/>
      <c r="N12" s="16"/>
      <c r="O12" s="17"/>
    </row>
    <row r="13" spans="2:15" x14ac:dyDescent="0.25">
      <c r="B13" s="18">
        <f>G8</f>
        <v>46266</v>
      </c>
      <c r="C13" s="19">
        <f>B13</f>
        <v>46266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5">
      <c r="B14" s="28">
        <f>B13+1</f>
        <v>46267</v>
      </c>
      <c r="C14" s="29">
        <f t="shared" ref="C14:C42" si="1">B14</f>
        <v>46267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5">
      <c r="B15" s="28">
        <f t="shared" ref="B15:B42" si="5">B14+1</f>
        <v>46268</v>
      </c>
      <c r="C15" s="29">
        <f t="shared" si="1"/>
        <v>46268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5">
      <c r="B16" s="28">
        <f t="shared" si="5"/>
        <v>46269</v>
      </c>
      <c r="C16" s="29">
        <f t="shared" si="1"/>
        <v>46269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5">
      <c r="B17" s="28">
        <f t="shared" si="5"/>
        <v>46270</v>
      </c>
      <c r="C17" s="29">
        <f t="shared" si="1"/>
        <v>46270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5">
      <c r="B18" s="28">
        <f t="shared" si="5"/>
        <v>46271</v>
      </c>
      <c r="C18" s="29">
        <f t="shared" si="1"/>
        <v>46271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3">
      <c r="B19" s="28">
        <f t="shared" si="5"/>
        <v>46272</v>
      </c>
      <c r="C19" s="29">
        <f t="shared" si="1"/>
        <v>46272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3">
      <c r="B20" s="28">
        <f t="shared" si="5"/>
        <v>46273</v>
      </c>
      <c r="C20" s="29">
        <f t="shared" si="1"/>
        <v>46273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5">
      <c r="B21" s="28">
        <f t="shared" si="5"/>
        <v>46274</v>
      </c>
      <c r="C21" s="29">
        <f t="shared" si="1"/>
        <v>46274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13" t="s">
        <v>46</v>
      </c>
      <c r="O21" s="114"/>
    </row>
    <row r="22" spans="2:17" s="49" customFormat="1" ht="12.75" customHeight="1" thickBot="1" x14ac:dyDescent="0.3">
      <c r="B22" s="41">
        <f t="shared" si="5"/>
        <v>46275</v>
      </c>
      <c r="C22" s="42">
        <f t="shared" si="1"/>
        <v>46275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15"/>
      <c r="O22" s="116"/>
      <c r="P22" s="48"/>
      <c r="Q22" s="48"/>
    </row>
    <row r="23" spans="2:17" ht="12.75" customHeight="1" x14ac:dyDescent="0.25">
      <c r="B23" s="28">
        <f t="shared" si="5"/>
        <v>46276</v>
      </c>
      <c r="C23" s="29">
        <f t="shared" si="1"/>
        <v>46276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149"/>
      <c r="O23" s="150"/>
    </row>
    <row r="24" spans="2:17" ht="12.75" customHeight="1" x14ac:dyDescent="0.25">
      <c r="B24" s="28">
        <f t="shared" si="5"/>
        <v>46277</v>
      </c>
      <c r="C24" s="29">
        <f t="shared" si="1"/>
        <v>46277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</v>
      </c>
      <c r="N24" s="91" t="s">
        <v>43</v>
      </c>
      <c r="O24" s="143"/>
    </row>
    <row r="25" spans="2:17" ht="12.75" customHeight="1" x14ac:dyDescent="0.25">
      <c r="B25" s="28">
        <f t="shared" si="5"/>
        <v>46278</v>
      </c>
      <c r="C25" s="29">
        <f t="shared" si="1"/>
        <v>46278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91" t="s">
        <v>44</v>
      </c>
      <c r="O25" s="93"/>
    </row>
    <row r="26" spans="2:17" ht="12.75" customHeight="1" x14ac:dyDescent="0.25">
      <c r="B26" s="28">
        <f t="shared" si="5"/>
        <v>46279</v>
      </c>
      <c r="C26" s="29">
        <f t="shared" si="1"/>
        <v>46279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91"/>
      <c r="O26" s="93"/>
    </row>
    <row r="27" spans="2:17" ht="12.75" customHeight="1" x14ac:dyDescent="0.25">
      <c r="B27" s="28">
        <f t="shared" si="5"/>
        <v>46280</v>
      </c>
      <c r="C27" s="29">
        <f t="shared" si="1"/>
        <v>46280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91" t="s">
        <v>45</v>
      </c>
      <c r="O27" s="93"/>
    </row>
    <row r="28" spans="2:17" ht="12.75" customHeight="1" x14ac:dyDescent="0.25">
      <c r="B28" s="28">
        <f t="shared" si="5"/>
        <v>46281</v>
      </c>
      <c r="C28" s="29">
        <f t="shared" si="1"/>
        <v>46281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91"/>
      <c r="O28" s="93"/>
    </row>
    <row r="29" spans="2:17" ht="12.75" customHeight="1" x14ac:dyDescent="0.25">
      <c r="B29" s="28">
        <f t="shared" si="5"/>
        <v>46282</v>
      </c>
      <c r="C29" s="29">
        <f t="shared" si="1"/>
        <v>46282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149"/>
      <c r="O29" s="150"/>
    </row>
    <row r="30" spans="2:17" ht="12.75" customHeight="1" x14ac:dyDescent="0.25">
      <c r="B30" s="28">
        <f t="shared" si="5"/>
        <v>46283</v>
      </c>
      <c r="C30" s="29">
        <f t="shared" si="1"/>
        <v>46283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142"/>
      <c r="O30" s="143"/>
    </row>
    <row r="31" spans="2:17" ht="12.75" customHeight="1" x14ac:dyDescent="0.25">
      <c r="B31" s="28">
        <f t="shared" si="5"/>
        <v>46284</v>
      </c>
      <c r="C31" s="29">
        <f t="shared" si="1"/>
        <v>46284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</v>
      </c>
      <c r="N31" s="91"/>
      <c r="O31" s="93"/>
    </row>
    <row r="32" spans="2:17" ht="12.75" customHeight="1" x14ac:dyDescent="0.25">
      <c r="B32" s="28">
        <f t="shared" si="5"/>
        <v>46285</v>
      </c>
      <c r="C32" s="29">
        <f t="shared" si="1"/>
        <v>46285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91"/>
      <c r="O32" s="93"/>
    </row>
    <row r="33" spans="2:15" ht="12.75" customHeight="1" x14ac:dyDescent="0.25">
      <c r="B33" s="28">
        <f t="shared" si="5"/>
        <v>46286</v>
      </c>
      <c r="C33" s="29">
        <f t="shared" si="1"/>
        <v>46286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91"/>
      <c r="O33" s="93"/>
    </row>
    <row r="34" spans="2:15" ht="12.75" customHeight="1" x14ac:dyDescent="0.25">
      <c r="B34" s="28">
        <f t="shared" si="5"/>
        <v>46287</v>
      </c>
      <c r="C34" s="29">
        <f t="shared" si="1"/>
        <v>46287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91"/>
      <c r="O34" s="93"/>
    </row>
    <row r="35" spans="2:15" ht="12.75" customHeight="1" x14ac:dyDescent="0.25">
      <c r="B35" s="28">
        <f t="shared" si="5"/>
        <v>46288</v>
      </c>
      <c r="C35" s="29">
        <f t="shared" si="1"/>
        <v>46288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91"/>
      <c r="O35" s="93"/>
    </row>
    <row r="36" spans="2:15" ht="12.75" customHeight="1" x14ac:dyDescent="0.25">
      <c r="B36" s="28">
        <f t="shared" si="5"/>
        <v>46289</v>
      </c>
      <c r="C36" s="29">
        <f t="shared" si="1"/>
        <v>46289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91"/>
      <c r="O36" s="93"/>
    </row>
    <row r="37" spans="2:15" ht="12.75" customHeight="1" x14ac:dyDescent="0.25">
      <c r="B37" s="28">
        <f t="shared" si="5"/>
        <v>46290</v>
      </c>
      <c r="C37" s="29">
        <f t="shared" si="1"/>
        <v>46290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91"/>
      <c r="O37" s="93"/>
    </row>
    <row r="38" spans="2:15" ht="12.75" customHeight="1" x14ac:dyDescent="0.25">
      <c r="B38" s="28">
        <f t="shared" si="5"/>
        <v>46291</v>
      </c>
      <c r="C38" s="29">
        <f t="shared" si="1"/>
        <v>46291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</v>
      </c>
      <c r="N38" s="91"/>
      <c r="O38" s="93"/>
    </row>
    <row r="39" spans="2:15" ht="12.75" customHeight="1" x14ac:dyDescent="0.25">
      <c r="B39" s="28">
        <f t="shared" si="5"/>
        <v>46292</v>
      </c>
      <c r="C39" s="29">
        <f t="shared" si="1"/>
        <v>46292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149"/>
      <c r="O39" s="150"/>
    </row>
    <row r="40" spans="2:15" ht="12.75" customHeight="1" x14ac:dyDescent="0.25">
      <c r="B40" s="28">
        <f t="shared" si="5"/>
        <v>46293</v>
      </c>
      <c r="C40" s="29">
        <f t="shared" si="1"/>
        <v>46293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142"/>
      <c r="O40" s="143"/>
    </row>
    <row r="41" spans="2:15" ht="12.75" customHeight="1" x14ac:dyDescent="0.25">
      <c r="B41" s="28">
        <f t="shared" si="5"/>
        <v>46294</v>
      </c>
      <c r="C41" s="29">
        <f t="shared" si="1"/>
        <v>46294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91"/>
      <c r="O41" s="93"/>
    </row>
    <row r="42" spans="2:15" ht="12.75" customHeight="1" thickBot="1" x14ac:dyDescent="0.3">
      <c r="B42" s="56">
        <f t="shared" si="5"/>
        <v>46295</v>
      </c>
      <c r="C42" s="57">
        <f t="shared" si="1"/>
        <v>46295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91"/>
      <c r="O42" s="93"/>
    </row>
    <row r="43" spans="2:15" ht="12.75" customHeigh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9"/>
      <c r="O43" s="150"/>
    </row>
    <row r="44" spans="2:15" ht="12.75" customHeight="1" thickBot="1" x14ac:dyDescent="0.3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51"/>
      <c r="O44" s="152"/>
    </row>
    <row r="45" spans="2:15" ht="16.5" customHeight="1" x14ac:dyDescent="0.3">
      <c r="B45" s="10"/>
      <c r="C45" s="5"/>
      <c r="D45" s="5"/>
      <c r="E45" s="5"/>
      <c r="F45" s="5"/>
      <c r="G45" s="5"/>
      <c r="H45" s="5"/>
      <c r="I45" s="5"/>
      <c r="J45" s="129" t="s">
        <v>26</v>
      </c>
      <c r="K45" s="130"/>
      <c r="L45" s="66">
        <f>SUM(L12:L43)</f>
        <v>-1453.2000000000003</v>
      </c>
      <c r="M45" s="5"/>
      <c r="N45" s="149"/>
      <c r="O45" s="150"/>
    </row>
    <row r="46" spans="2:15" ht="16.5" customHeight="1" x14ac:dyDescent="0.3">
      <c r="B46" s="10"/>
      <c r="C46" s="5"/>
      <c r="D46" s="5"/>
      <c r="E46" s="5"/>
      <c r="F46" s="5"/>
      <c r="G46" s="5"/>
      <c r="H46" s="5"/>
      <c r="I46" s="5"/>
      <c r="J46" s="96" t="s">
        <v>27</v>
      </c>
      <c r="K46" s="97"/>
      <c r="L46" s="67">
        <f>COUNTIF(M13:M42,"??")*$G$6/5</f>
        <v>184.8</v>
      </c>
      <c r="M46" s="5"/>
      <c r="N46" s="91"/>
      <c r="O46" s="93"/>
    </row>
    <row r="47" spans="2:15" ht="16.5" customHeight="1" thickBot="1" x14ac:dyDescent="0.35">
      <c r="B47" s="68"/>
      <c r="C47" s="69"/>
      <c r="D47" s="69"/>
      <c r="E47" s="69"/>
      <c r="F47" s="69"/>
      <c r="G47" s="69"/>
      <c r="H47" s="69"/>
      <c r="I47" s="69"/>
      <c r="J47" s="94" t="s">
        <v>28</v>
      </c>
      <c r="K47" s="95"/>
      <c r="L47" s="70">
        <f>L45-L46</f>
        <v>-1638.0000000000002</v>
      </c>
      <c r="M47" s="69"/>
      <c r="N47" s="98"/>
      <c r="O47" s="99"/>
    </row>
    <row r="49" spans="2:15" ht="40.5" customHeight="1" thickBot="1" x14ac:dyDescent="0.3">
      <c r="B49" s="88" t="s">
        <v>49</v>
      </c>
      <c r="C49" s="89"/>
      <c r="D49" s="89"/>
      <c r="E49" s="90"/>
      <c r="F49" s="85"/>
      <c r="G49" s="86"/>
      <c r="H49" s="86"/>
      <c r="I49" s="87"/>
      <c r="K49" s="82" t="s">
        <v>50</v>
      </c>
      <c r="L49" s="83"/>
      <c r="M49" s="83"/>
      <c r="N49" s="84"/>
      <c r="O49" s="84"/>
    </row>
  </sheetData>
  <mergeCells count="60"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J45:K45"/>
    <mergeCell ref="N45:O45"/>
    <mergeCell ref="B49:E49"/>
    <mergeCell ref="F49:I49"/>
    <mergeCell ref="K49:M49"/>
    <mergeCell ref="N49:O49"/>
    <mergeCell ref="J46:K46"/>
    <mergeCell ref="N46:O46"/>
    <mergeCell ref="J47:K47"/>
    <mergeCell ref="N47:O47"/>
  </mergeCells>
  <conditionalFormatting sqref="E13:H42 J13:J42">
    <cfRule type="expression" dxfId="7" priority="2" stopIfTrue="1">
      <formula>($M13=" ")</formula>
    </cfRule>
  </conditionalFormatting>
  <conditionalFormatting sqref="L47">
    <cfRule type="expression" dxfId="6" priority="1" stopIfTrue="1">
      <formula>($L$47&lt;0)</formula>
    </cfRule>
  </conditionalFormatting>
  <dataValidations count="1">
    <dataValidation type="list" allowBlank="1" showInputMessage="1" showErrorMessage="1" sqref="J13:J42" xr:uid="{615F7B5E-492A-4987-9DDA-5BA1C97D9E1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>Arbeitszeiterfassung für Einsatzbetriebe</dc:subject>
  <dc:creator>Peter Stoffer</dc:creator>
  <cp:lastModifiedBy>Di Egidio Lilian ZIVI</cp:lastModifiedBy>
  <cp:lastPrinted>2015-12-07T09:39:49Z</cp:lastPrinted>
  <dcterms:created xsi:type="dcterms:W3CDTF">2010-02-15T14:07:30Z</dcterms:created>
  <dcterms:modified xsi:type="dcterms:W3CDTF">2025-08-25T11:30:17Z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2019-06-28T11:29:44</vt:lpwstr>
  </property>
  <property fmtid="{D5CDD505-2E9C-101B-9397-08002B2CF9AE}" pid="4" name="FSC#EVDCFG@15.1400:ResponsibleBureau_DE">
    <vt:lpwstr>Bundesamt für Zivildienst ZIVI</vt:lpwstr>
  </property>
  <property fmtid="{D5CDD505-2E9C-101B-9397-08002B2CF9AE}" pid="5" name="FSC#EVDCFG@15.1400:ResponsibleBureau_EN">
    <vt:lpwstr>Federal Office for Civilian Service CIVI</vt:lpwstr>
  </property>
  <property fmtid="{D5CDD505-2E9C-101B-9397-08002B2CF9AE}" pid="6" name="FSC#EVDCFG@15.1400:ResponsibleBureau_FR">
    <vt:lpwstr>Office fédéral du service civil CIVI</vt:lpwstr>
  </property>
  <property fmtid="{D5CDD505-2E9C-101B-9397-08002B2CF9AE}" pid="7" name="FSC#EVDCFG@15.1400:ResponsibleBureau_IT">
    <vt:lpwstr>Ufficio federale del servizio civile CIVI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/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/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/>
  </property>
  <property fmtid="{D5CDD505-2E9C-101B-9397-08002B2CF9AE}" pid="16" name="FSC#EVDCFG@15.1400:Address">
    <vt:lpwstr/>
  </property>
  <property fmtid="{D5CDD505-2E9C-101B-9397-08002B2CF9AE}" pid="17" name="FSC#COOSYSTEM@1.1:Container">
    <vt:lpwstr>COO.2101.112.4.174577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311.01-02964</vt:lpwstr>
  </property>
  <property fmtid="{D5CDD505-2E9C-101B-9397-08002B2CF9AE}" pid="20" name="FSC#COOELAK@1.1001:FileRefYear">
    <vt:lpwstr>2011</vt:lpwstr>
  </property>
  <property fmtid="{D5CDD505-2E9C-101B-9397-08002B2CF9AE}" pid="21" name="FSC#COOELAK@1.1001:FileRefOrdinal">
    <vt:lpwstr>2964</vt:lpwstr>
  </property>
  <property fmtid="{D5CDD505-2E9C-101B-9397-08002B2CF9AE}" pid="22" name="FSC#COOELAK@1.1001:FileRefOU">
    <vt:lpwstr>FG-ABI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Sollberger Karin, ZIVI </vt:lpwstr>
  </property>
  <property fmtid="{D5CDD505-2E9C-101B-9397-08002B2CF9AE}" pid="25" name="FSC#COOELAK@1.1001:OwnerExtension">
    <vt:lpwstr>+41 58 466 79 50</vt:lpwstr>
  </property>
  <property fmtid="{D5CDD505-2E9C-101B-9397-08002B2CF9AE}" pid="26" name="FSC#COOELAK@1.1001:OwnerFaxExtension">
    <vt:lpwstr>+41 58 468 19 98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Fachgruppe Betreuung Einsatzbetriebe (FG-ABI)</vt:lpwstr>
  </property>
  <property fmtid="{D5CDD505-2E9C-101B-9397-08002B2CF9AE}" pid="32" name="FSC#COOELAK@1.1001:CreatedAt">
    <vt:lpwstr>13.11.2018</vt:lpwstr>
  </property>
  <property fmtid="{D5CDD505-2E9C-101B-9397-08002B2CF9AE}" pid="33" name="FSC#COOELAK@1.1001:OU">
    <vt:lpwstr>Fachgruppe Betreuung Einsatzbetriebe (FG-ABI)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*COO.2101.112.4.174577*</vt:lpwstr>
  </property>
  <property fmtid="{D5CDD505-2E9C-101B-9397-08002B2CF9AE}" pid="36" name="FSC#COOELAK@1.1001:RefBarCode">
    <vt:lpwstr>*COO.2101.112.3.174578*</vt:lpwstr>
  </property>
  <property fmtid="{D5CDD505-2E9C-101B-9397-08002B2CF9AE}" pid="37" name="FSC#COOELAK@1.1001:FileRefBarCode">
    <vt:lpwstr>*311.01-02964*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311.01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karin.sollberger@zivi.admin.ch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>311.01</vt:lpwstr>
  </property>
  <property fmtid="{D5CDD505-2E9C-101B-9397-08002B2CF9AE}" pid="59" name="FSC#EVDCFG@15.1400:Dossierref">
    <vt:lpwstr>311.01-02964</vt:lpwstr>
  </property>
  <property fmtid="{D5CDD505-2E9C-101B-9397-08002B2CF9AE}" pid="60" name="FSC#EVDCFG@15.1400:FileRespEmail">
    <vt:lpwstr/>
  </property>
  <property fmtid="{D5CDD505-2E9C-101B-9397-08002B2CF9AE}" pid="61" name="FSC#EVDCFG@15.1400:FileRespFax">
    <vt:lpwstr/>
  </property>
  <property fmtid="{D5CDD505-2E9C-101B-9397-08002B2CF9AE}" pid="62" name="FSC#EVDCFG@15.1400:FileRespHome">
    <vt:lpwstr/>
  </property>
  <property fmtid="{D5CDD505-2E9C-101B-9397-08002B2CF9AE}" pid="63" name="FSC#EVDCFG@15.1400:FileResponsible">
    <vt:lpwstr/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Thun</vt:lpwstr>
  </property>
  <property fmtid="{D5CDD505-2E9C-101B-9397-08002B2CF9AE}" pid="67" name="FSC#EVDCFG@15.1400:FileRespOrgStreet">
    <vt:lpwstr>Malerweg 6</vt:lpwstr>
  </property>
  <property fmtid="{D5CDD505-2E9C-101B-9397-08002B2CF9AE}" pid="68" name="FSC#EVDCFG@15.1400:FileRespOrgZipCode">
    <vt:lpwstr>3600</vt:lpwstr>
  </property>
  <property fmtid="{D5CDD505-2E9C-101B-9397-08002B2CF9AE}" pid="69" name="FSC#EVDCFG@15.1400:FileRespshortsign">
    <vt:lpwstr/>
  </property>
  <property fmtid="{D5CDD505-2E9C-101B-9397-08002B2CF9AE}" pid="70" name="FSC#EVDCFG@15.1400:FileRespStreet">
    <vt:lpwstr/>
  </property>
  <property fmtid="{D5CDD505-2E9C-101B-9397-08002B2CF9AE}" pid="71" name="FSC#EVDCFG@15.1400:FileRespTel">
    <vt:lpwstr/>
  </property>
  <property fmtid="{D5CDD505-2E9C-101B-9397-08002B2CF9AE}" pid="72" name="FSC#EVDCFG@15.1400:FileRespZipCode">
    <vt:lpwstr/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Arbeitszeittabelle_für_EiB_2019_D</vt:lpwstr>
  </property>
  <property fmtid="{D5CDD505-2E9C-101B-9397-08002B2CF9AE}" pid="86" name="FSC#EVDCFG@15.1400:UserFunction">
    <vt:lpwstr/>
  </property>
  <property fmtid="{D5CDD505-2E9C-101B-9397-08002B2CF9AE}" pid="87" name="FSC#EVDCFG@15.1400:SalutationEnglish">
    <vt:lpwstr>Central office</vt:lpwstr>
  </property>
  <property fmtid="{D5CDD505-2E9C-101B-9397-08002B2CF9AE}" pid="88" name="FSC#EVDCFG@15.1400:SalutationFrench">
    <vt:lpwstr>Organe central</vt:lpwstr>
  </property>
  <property fmtid="{D5CDD505-2E9C-101B-9397-08002B2CF9AE}" pid="89" name="FSC#EVDCFG@15.1400:SalutationGerman">
    <vt:lpwstr>Zentralstelle</vt:lpwstr>
  </property>
  <property fmtid="{D5CDD505-2E9C-101B-9397-08002B2CF9AE}" pid="90" name="FSC#EVDCFG@15.1400:SalutationItalian">
    <vt:lpwstr>Organo centrale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/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FG-ABI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Fachgruppe Betreuung Einsatzbetriebe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>+41 58 468 19 98</vt:lpwstr>
  </property>
  <property fmtid="{D5CDD505-2E9C-101B-9397-08002B2CF9AE}" pid="105" name="FSC#ATSTATECFG@1.1001:DepartmentEmail">
    <vt:lpwstr>info@zivi.admin.ch</vt:lpwstr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Spesenabrechnung_für_EiB_2019_x000d_
Saisie_du_temps_de_travail_pour_EA_2019_F_x000d_
Registrazione_del_tempo_di_lavoro_2019_I_x000d_
Arbeitszeittabelle_für_EiB_2019_D_x000d_
Décompte_de_frais_F_2019_x000d_
Conteggio_delle_spese_2019</vt:lpwstr>
  </property>
  <property fmtid="{D5CDD505-2E9C-101B-9397-08002B2CF9AE}" pid="108" name="FSC#ATSTATECFG@1.1001:DepartmentZipCode">
    <vt:lpwstr>3600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Thun</vt:lpwstr>
  </property>
  <property fmtid="{D5CDD505-2E9C-101B-9397-08002B2CF9AE}" pid="111" name="FSC#ATSTATECFG@1.1001:DepartmentStreet">
    <vt:lpwstr>Malerweg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2011/001701/00018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2024-11-12T08:31:42Z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af290fb5-3899-4b1f-892d-e3a55d57e2dc</vt:lpwstr>
  </property>
  <property fmtid="{D5CDD505-2E9C-101B-9397-08002B2CF9AE}" pid="155" name="MSIP_Label_245c3252-146d-46f3-8062-82cd8c8d7e7d_ContentBits">
    <vt:lpwstr>0</vt:lpwstr>
  </property>
</Properties>
</file>