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57484\Downloads\"/>
    </mc:Choice>
  </mc:AlternateContent>
  <xr:revisionPtr revIDLastSave="0" documentId="8_{94B08C18-E706-4228-AEA8-74ED8CA02D1C}" xr6:coauthVersionLast="47" xr6:coauthVersionMax="47" xr10:uidLastSave="{00000000-0000-0000-0000-000000000000}"/>
  <bookViews>
    <workbookView xWindow="-120" yWindow="-120" windowWidth="29040" windowHeight="15720" xr2:uid="{835FF051-F2EE-4658-B6C9-8312FC12FF27}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</sheets>
  <definedNames>
    <definedName name="_xlnm.Print_Area" localSheetId="7">Août!$B$2:$O$49</definedName>
    <definedName name="_xlnm.Print_Area" localSheetId="3">Avril!$B$2:$O$48</definedName>
    <definedName name="_xlnm.Print_Area" localSheetId="11">Décembre!$B$2:$O$49</definedName>
    <definedName name="_xlnm.Print_Area" localSheetId="1">Février!$B$2:$O$46</definedName>
    <definedName name="_xlnm.Print_Area" localSheetId="0">Janvier!$B$2:$O$49</definedName>
    <definedName name="_xlnm.Print_Area" localSheetId="6">Juillet!$B$2:$O$49</definedName>
    <definedName name="_xlnm.Print_Area" localSheetId="5">Juin!$B$2:$O$48</definedName>
    <definedName name="_xlnm.Print_Area" localSheetId="4">Mai!$B$2:$O$49</definedName>
    <definedName name="_xlnm.Print_Area" localSheetId="2">Mars!$B$2:$O$49</definedName>
    <definedName name="_xlnm.Print_Area" localSheetId="10">Novembre!$B$2:$O$48</definedName>
    <definedName name="_xlnm.Print_Area" localSheetId="9">Octobre!$B$2:$O$49</definedName>
    <definedName name="_xlnm.Print_Area" localSheetId="8">Septembre!$B$2:$O$48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L43" i="2" s="1"/>
  <c r="M39" i="2"/>
  <c r="M40" i="2"/>
  <c r="B39" i="2"/>
  <c r="C39" i="2" s="1"/>
  <c r="K40" i="2"/>
  <c r="I40" i="2"/>
  <c r="L40" i="2" s="1"/>
  <c r="K39" i="2"/>
  <c r="I39" i="2"/>
  <c r="L39" i="2" s="1"/>
  <c r="G8" i="12"/>
  <c r="B13" i="12" s="1"/>
  <c r="G8" i="11"/>
  <c r="B13" i="11" s="1"/>
  <c r="G8" i="10"/>
  <c r="B13" i="10" s="1"/>
  <c r="G8" i="9"/>
  <c r="B13" i="9" s="1"/>
  <c r="G8" i="8"/>
  <c r="B13" i="8" s="1"/>
  <c r="G8" i="7"/>
  <c r="B13" i="7"/>
  <c r="M13" i="7" s="1"/>
  <c r="G8" i="6"/>
  <c r="B13" i="6" s="1"/>
  <c r="G8" i="5"/>
  <c r="B13" i="5" s="1"/>
  <c r="G8" i="4"/>
  <c r="B13" i="4" s="1"/>
  <c r="G8" i="3"/>
  <c r="B13" i="3" s="1"/>
  <c r="G8" i="2"/>
  <c r="B13" i="2" s="1"/>
  <c r="G8" i="1"/>
  <c r="B13" i="1" s="1"/>
  <c r="I13" i="1"/>
  <c r="L13" i="1"/>
  <c r="K13" i="1"/>
  <c r="I14" i="1"/>
  <c r="L14" i="1"/>
  <c r="K14" i="1"/>
  <c r="I15" i="1"/>
  <c r="K15" i="1"/>
  <c r="L15" i="1"/>
  <c r="K43" i="1"/>
  <c r="I43" i="1"/>
  <c r="L43" i="1"/>
  <c r="K42" i="1"/>
  <c r="I42" i="1"/>
  <c r="L42" i="1"/>
  <c r="K41" i="1"/>
  <c r="I41" i="1"/>
  <c r="L41" i="1"/>
  <c r="K40" i="1"/>
  <c r="I40" i="1"/>
  <c r="L40" i="1"/>
  <c r="K39" i="1"/>
  <c r="I39" i="1"/>
  <c r="L39" i="1"/>
  <c r="K38" i="1"/>
  <c r="L38" i="1"/>
  <c r="I38" i="1"/>
  <c r="K37" i="1"/>
  <c r="I37" i="1"/>
  <c r="L37" i="1"/>
  <c r="K36" i="1"/>
  <c r="I36" i="1"/>
  <c r="K35" i="1"/>
  <c r="I35" i="1"/>
  <c r="L35" i="1"/>
  <c r="K34" i="1"/>
  <c r="I34" i="1"/>
  <c r="L34" i="1"/>
  <c r="K33" i="1"/>
  <c r="L33" i="1"/>
  <c r="I33" i="1"/>
  <c r="K32" i="1"/>
  <c r="I32" i="1"/>
  <c r="L32" i="1"/>
  <c r="K31" i="1"/>
  <c r="I31" i="1"/>
  <c r="L31" i="1"/>
  <c r="K30" i="1"/>
  <c r="I30" i="1"/>
  <c r="L30" i="1"/>
  <c r="K29" i="1"/>
  <c r="L29" i="1"/>
  <c r="I29" i="1"/>
  <c r="K28" i="1"/>
  <c r="I28" i="1"/>
  <c r="L28" i="1"/>
  <c r="K27" i="1"/>
  <c r="I27" i="1"/>
  <c r="L27" i="1"/>
  <c r="K26" i="1"/>
  <c r="I26" i="1"/>
  <c r="L26" i="1"/>
  <c r="K25" i="1"/>
  <c r="I25" i="1"/>
  <c r="L25" i="1"/>
  <c r="K24" i="1"/>
  <c r="I24" i="1"/>
  <c r="L24" i="1"/>
  <c r="K23" i="1"/>
  <c r="I23" i="1"/>
  <c r="L23" i="1"/>
  <c r="K22" i="1"/>
  <c r="I22" i="1"/>
  <c r="L22" i="1"/>
  <c r="K21" i="1"/>
  <c r="I21" i="1"/>
  <c r="L21" i="1"/>
  <c r="K20" i="1"/>
  <c r="I20" i="1"/>
  <c r="L20" i="1"/>
  <c r="K19" i="1"/>
  <c r="I19" i="1"/>
  <c r="L19" i="1"/>
  <c r="K18" i="1"/>
  <c r="L18" i="1"/>
  <c r="I18" i="1"/>
  <c r="K17" i="1"/>
  <c r="I17" i="1"/>
  <c r="L17" i="1"/>
  <c r="K16" i="1"/>
  <c r="I16" i="1"/>
  <c r="K14" i="7"/>
  <c r="K15" i="2"/>
  <c r="K16" i="2"/>
  <c r="K17" i="2"/>
  <c r="K18" i="2"/>
  <c r="L18" i="2"/>
  <c r="K19" i="2"/>
  <c r="K20" i="2"/>
  <c r="K21" i="2"/>
  <c r="K22" i="2"/>
  <c r="K23" i="2"/>
  <c r="K24" i="2"/>
  <c r="K25" i="2"/>
  <c r="K26" i="2"/>
  <c r="K27" i="2"/>
  <c r="K28" i="2"/>
  <c r="L28" i="2" s="1"/>
  <c r="K29" i="2"/>
  <c r="K30" i="2"/>
  <c r="K31" i="2"/>
  <c r="K32" i="2"/>
  <c r="L32" i="2"/>
  <c r="K33" i="2"/>
  <c r="L33" i="2"/>
  <c r="K34" i="2"/>
  <c r="K35" i="2"/>
  <c r="K36" i="2"/>
  <c r="K37" i="2"/>
  <c r="K38" i="2"/>
  <c r="K14" i="2"/>
  <c r="L14" i="2" s="1"/>
  <c r="K13" i="2"/>
  <c r="K15" i="3"/>
  <c r="K16" i="3"/>
  <c r="K17" i="3"/>
  <c r="K18" i="3"/>
  <c r="K19" i="3"/>
  <c r="L19" i="3"/>
  <c r="K20" i="3"/>
  <c r="K21" i="3"/>
  <c r="K22" i="3"/>
  <c r="K23" i="3"/>
  <c r="K24" i="3"/>
  <c r="K25" i="3"/>
  <c r="K26" i="3"/>
  <c r="K27" i="3"/>
  <c r="L27" i="3"/>
  <c r="K28" i="3"/>
  <c r="K29" i="3"/>
  <c r="K30" i="3"/>
  <c r="K31" i="3"/>
  <c r="K32" i="3"/>
  <c r="K33" i="3"/>
  <c r="K34" i="3"/>
  <c r="K35" i="3"/>
  <c r="K36" i="3"/>
  <c r="K37" i="3"/>
  <c r="L37" i="3"/>
  <c r="K38" i="3"/>
  <c r="K39" i="3"/>
  <c r="K40" i="3"/>
  <c r="K41" i="3"/>
  <c r="K42" i="3"/>
  <c r="K43" i="3"/>
  <c r="L43" i="3"/>
  <c r="K14" i="3"/>
  <c r="K13" i="3"/>
  <c r="K15" i="4"/>
  <c r="K16" i="4"/>
  <c r="K17" i="4"/>
  <c r="K18" i="4"/>
  <c r="K19" i="4"/>
  <c r="K20" i="4"/>
  <c r="L20" i="4"/>
  <c r="K21" i="4"/>
  <c r="K22" i="4"/>
  <c r="K23" i="4"/>
  <c r="K24" i="4"/>
  <c r="K25" i="4"/>
  <c r="K26" i="4"/>
  <c r="K27" i="4"/>
  <c r="K28" i="4"/>
  <c r="L28" i="4"/>
  <c r="K29" i="4"/>
  <c r="K30" i="4"/>
  <c r="K31" i="4"/>
  <c r="K32" i="4"/>
  <c r="K33" i="4"/>
  <c r="K34" i="4"/>
  <c r="K35" i="4"/>
  <c r="K36" i="4"/>
  <c r="L36" i="4"/>
  <c r="K37" i="4"/>
  <c r="K38" i="4"/>
  <c r="K39" i="4"/>
  <c r="K40" i="4"/>
  <c r="K41" i="4"/>
  <c r="K42" i="4"/>
  <c r="K14" i="4"/>
  <c r="K13" i="4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14" i="5"/>
  <c r="K13" i="5"/>
  <c r="K15" i="6"/>
  <c r="K16" i="6"/>
  <c r="L16" i="6"/>
  <c r="K17" i="6"/>
  <c r="K18" i="6"/>
  <c r="K19" i="6"/>
  <c r="K20" i="6"/>
  <c r="L20" i="6"/>
  <c r="K21" i="6"/>
  <c r="K22" i="6"/>
  <c r="K23" i="6"/>
  <c r="K24" i="6"/>
  <c r="K25" i="6"/>
  <c r="K26" i="6"/>
  <c r="K27" i="6"/>
  <c r="K28" i="6"/>
  <c r="L28" i="6"/>
  <c r="K29" i="6"/>
  <c r="K30" i="6"/>
  <c r="K31" i="6"/>
  <c r="K32" i="6"/>
  <c r="K33" i="6"/>
  <c r="K34" i="6"/>
  <c r="K35" i="6"/>
  <c r="K36" i="6"/>
  <c r="L36" i="6"/>
  <c r="K37" i="6"/>
  <c r="K38" i="6"/>
  <c r="L38" i="6"/>
  <c r="K39" i="6"/>
  <c r="K40" i="6"/>
  <c r="K41" i="6"/>
  <c r="K42" i="6"/>
  <c r="K14" i="6"/>
  <c r="K13" i="6"/>
  <c r="K15" i="7"/>
  <c r="K16" i="7"/>
  <c r="K17" i="7"/>
  <c r="K18" i="7"/>
  <c r="K19" i="7"/>
  <c r="K20" i="7"/>
  <c r="K21" i="7"/>
  <c r="L21" i="7"/>
  <c r="K22" i="7"/>
  <c r="K23" i="7"/>
  <c r="L23" i="7"/>
  <c r="K24" i="7"/>
  <c r="K25" i="7"/>
  <c r="K26" i="7"/>
  <c r="K27" i="7"/>
  <c r="K28" i="7"/>
  <c r="K29" i="7"/>
  <c r="K30" i="7"/>
  <c r="L30" i="7"/>
  <c r="K31" i="7"/>
  <c r="K32" i="7"/>
  <c r="K33" i="7"/>
  <c r="K34" i="7"/>
  <c r="K35" i="7"/>
  <c r="K36" i="7"/>
  <c r="K37" i="7"/>
  <c r="K38" i="7"/>
  <c r="L38" i="7"/>
  <c r="K39" i="7"/>
  <c r="K40" i="7"/>
  <c r="K41" i="7"/>
  <c r="K42" i="7"/>
  <c r="K43" i="7"/>
  <c r="K13" i="7"/>
  <c r="L13" i="7"/>
  <c r="K15" i="8"/>
  <c r="K16" i="8"/>
  <c r="K17" i="8"/>
  <c r="K18" i="8"/>
  <c r="K19" i="8"/>
  <c r="K20" i="8"/>
  <c r="K21" i="8"/>
  <c r="K22" i="8"/>
  <c r="K23" i="8"/>
  <c r="L23" i="8"/>
  <c r="K24" i="8"/>
  <c r="K25" i="8"/>
  <c r="K26" i="8"/>
  <c r="K27" i="8"/>
  <c r="K28" i="8"/>
  <c r="K29" i="8"/>
  <c r="K30" i="8"/>
  <c r="L30" i="8"/>
  <c r="K31" i="8"/>
  <c r="K32" i="8"/>
  <c r="K33" i="8"/>
  <c r="K34" i="8"/>
  <c r="K35" i="8"/>
  <c r="K36" i="8"/>
  <c r="L36" i="8"/>
  <c r="K37" i="8"/>
  <c r="K38" i="8"/>
  <c r="K39" i="8"/>
  <c r="L39" i="8"/>
  <c r="K40" i="8"/>
  <c r="K41" i="8"/>
  <c r="K42" i="8"/>
  <c r="K43" i="8"/>
  <c r="K14" i="8"/>
  <c r="K13" i="8"/>
  <c r="K15" i="9"/>
  <c r="L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L31" i="9"/>
  <c r="K32" i="9"/>
  <c r="L32" i="9"/>
  <c r="K33" i="9"/>
  <c r="K34" i="9"/>
  <c r="K35" i="9"/>
  <c r="K36" i="9"/>
  <c r="K37" i="9"/>
  <c r="L37" i="9"/>
  <c r="K38" i="9"/>
  <c r="K39" i="9"/>
  <c r="K40" i="9"/>
  <c r="K41" i="9"/>
  <c r="K42" i="9"/>
  <c r="K14" i="9"/>
  <c r="K13" i="9"/>
  <c r="K15" i="10"/>
  <c r="K16" i="10"/>
  <c r="K17" i="10"/>
  <c r="L17" i="10"/>
  <c r="K18" i="10"/>
  <c r="L18" i="10"/>
  <c r="K19" i="10"/>
  <c r="K20" i="10"/>
  <c r="K21" i="10"/>
  <c r="K22" i="10"/>
  <c r="K23" i="10"/>
  <c r="K24" i="10"/>
  <c r="K25" i="10"/>
  <c r="K26" i="10"/>
  <c r="K27" i="10"/>
  <c r="K28" i="10"/>
  <c r="K29" i="10"/>
  <c r="L29" i="10"/>
  <c r="K30" i="10"/>
  <c r="K31" i="10"/>
  <c r="K32" i="10"/>
  <c r="L32" i="10"/>
  <c r="K33" i="10"/>
  <c r="K34" i="10"/>
  <c r="K35" i="10"/>
  <c r="K36" i="10"/>
  <c r="K37" i="10"/>
  <c r="K38" i="10"/>
  <c r="K39" i="10"/>
  <c r="K40" i="10"/>
  <c r="K41" i="10"/>
  <c r="K42" i="10"/>
  <c r="K43" i="10"/>
  <c r="K13" i="10"/>
  <c r="L13" i="10"/>
  <c r="K14" i="10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L29" i="11"/>
  <c r="K30" i="11"/>
  <c r="K31" i="11"/>
  <c r="L31" i="11"/>
  <c r="K32" i="11"/>
  <c r="K33" i="11"/>
  <c r="K34" i="11"/>
  <c r="K35" i="11"/>
  <c r="K36" i="11"/>
  <c r="K37" i="11"/>
  <c r="K38" i="11"/>
  <c r="K39" i="11"/>
  <c r="K40" i="11"/>
  <c r="K41" i="11"/>
  <c r="K42" i="11"/>
  <c r="K14" i="11"/>
  <c r="K13" i="11"/>
  <c r="K15" i="12"/>
  <c r="K16" i="12"/>
  <c r="K17" i="12"/>
  <c r="K18" i="12"/>
  <c r="K19" i="12"/>
  <c r="K20" i="12"/>
  <c r="K21" i="12"/>
  <c r="K22" i="12"/>
  <c r="K23" i="12"/>
  <c r="L23" i="12"/>
  <c r="K24" i="12"/>
  <c r="K25" i="12"/>
  <c r="K26" i="12"/>
  <c r="K27" i="12"/>
  <c r="K28" i="12"/>
  <c r="K29" i="12"/>
  <c r="K30" i="12"/>
  <c r="L30" i="12"/>
  <c r="K31" i="12"/>
  <c r="K32" i="12"/>
  <c r="K33" i="12"/>
  <c r="K34" i="12"/>
  <c r="K35" i="12"/>
  <c r="L35" i="12"/>
  <c r="K36" i="12"/>
  <c r="K37" i="12"/>
  <c r="K38" i="12"/>
  <c r="K39" i="12"/>
  <c r="K40" i="12"/>
  <c r="K41" i="12"/>
  <c r="K42" i="12"/>
  <c r="K43" i="12"/>
  <c r="K14" i="12"/>
  <c r="K13" i="12"/>
  <c r="L13" i="12"/>
  <c r="I14" i="2"/>
  <c r="I15" i="2"/>
  <c r="L15" i="2" s="1"/>
  <c r="I16" i="2"/>
  <c r="L16" i="2"/>
  <c r="I17" i="2"/>
  <c r="L17" i="2" s="1"/>
  <c r="I18" i="2"/>
  <c r="I19" i="2"/>
  <c r="L19" i="2"/>
  <c r="I20" i="2"/>
  <c r="I21" i="2"/>
  <c r="L21" i="2"/>
  <c r="I22" i="2"/>
  <c r="L22" i="2" s="1"/>
  <c r="I23" i="2"/>
  <c r="I24" i="2"/>
  <c r="L24" i="2"/>
  <c r="I25" i="2"/>
  <c r="L25" i="2"/>
  <c r="I26" i="2"/>
  <c r="L26" i="2" s="1"/>
  <c r="I27" i="2"/>
  <c r="L27" i="2" s="1"/>
  <c r="I28" i="2"/>
  <c r="I29" i="2"/>
  <c r="L29" i="2" s="1"/>
  <c r="I30" i="2"/>
  <c r="L30" i="2"/>
  <c r="I31" i="2"/>
  <c r="L31" i="2" s="1"/>
  <c r="I32" i="2"/>
  <c r="I33" i="2"/>
  <c r="I34" i="2"/>
  <c r="L34" i="2" s="1"/>
  <c r="I35" i="2"/>
  <c r="L35" i="2" s="1"/>
  <c r="I36" i="2"/>
  <c r="L36" i="2" s="1"/>
  <c r="I37" i="2"/>
  <c r="I38" i="2"/>
  <c r="L38" i="2"/>
  <c r="I13" i="2"/>
  <c r="L13" i="2" s="1"/>
  <c r="I42" i="11"/>
  <c r="L42" i="11"/>
  <c r="I41" i="11"/>
  <c r="I40" i="11"/>
  <c r="L40" i="11"/>
  <c r="I39" i="11"/>
  <c r="L39" i="11"/>
  <c r="I38" i="11"/>
  <c r="I37" i="11"/>
  <c r="L37" i="11"/>
  <c r="I36" i="11"/>
  <c r="L36" i="11"/>
  <c r="I35" i="11"/>
  <c r="L35" i="11"/>
  <c r="I34" i="11"/>
  <c r="L34" i="11"/>
  <c r="I33" i="11"/>
  <c r="L33" i="11"/>
  <c r="I32" i="11"/>
  <c r="L32" i="11"/>
  <c r="I31" i="11"/>
  <c r="I30" i="11"/>
  <c r="L30" i="11"/>
  <c r="I29" i="11"/>
  <c r="I28" i="11"/>
  <c r="I27" i="11"/>
  <c r="L27" i="11"/>
  <c r="I26" i="11"/>
  <c r="L26" i="11"/>
  <c r="I25" i="11"/>
  <c r="L25" i="11"/>
  <c r="I24" i="11"/>
  <c r="I23" i="11"/>
  <c r="I22" i="11"/>
  <c r="L22" i="11"/>
  <c r="I21" i="11"/>
  <c r="I20" i="11"/>
  <c r="L20" i="11"/>
  <c r="I19" i="11"/>
  <c r="L19" i="11"/>
  <c r="I18" i="11"/>
  <c r="L18" i="11"/>
  <c r="I17" i="11"/>
  <c r="L17" i="11"/>
  <c r="I16" i="11"/>
  <c r="L16" i="11"/>
  <c r="I15" i="11"/>
  <c r="L15" i="11"/>
  <c r="I14" i="11"/>
  <c r="L14" i="11"/>
  <c r="I13" i="11"/>
  <c r="I42" i="9"/>
  <c r="L42" i="9"/>
  <c r="I41" i="9"/>
  <c r="L41" i="9"/>
  <c r="I40" i="9"/>
  <c r="I39" i="9"/>
  <c r="L39" i="9"/>
  <c r="I38" i="9"/>
  <c r="L38" i="9"/>
  <c r="I37" i="9"/>
  <c r="I36" i="9"/>
  <c r="L36" i="9"/>
  <c r="I35" i="9"/>
  <c r="L35" i="9"/>
  <c r="I34" i="9"/>
  <c r="L34" i="9"/>
  <c r="I33" i="9"/>
  <c r="L33" i="9"/>
  <c r="I32" i="9"/>
  <c r="I31" i="9"/>
  <c r="I30" i="9"/>
  <c r="L30" i="9"/>
  <c r="I29" i="9"/>
  <c r="L29" i="9"/>
  <c r="I28" i="9"/>
  <c r="L28" i="9"/>
  <c r="I27" i="9"/>
  <c r="L27" i="9"/>
  <c r="I26" i="9"/>
  <c r="L26" i="9"/>
  <c r="I25" i="9"/>
  <c r="L25" i="9"/>
  <c r="I24" i="9"/>
  <c r="I23" i="9"/>
  <c r="L23" i="9"/>
  <c r="I22" i="9"/>
  <c r="L22" i="9"/>
  <c r="I21" i="9"/>
  <c r="L21" i="9"/>
  <c r="I20" i="9"/>
  <c r="L20" i="9"/>
  <c r="I19" i="9"/>
  <c r="L19" i="9"/>
  <c r="I18" i="9"/>
  <c r="L18" i="9"/>
  <c r="I17" i="9"/>
  <c r="L17" i="9"/>
  <c r="I16" i="9"/>
  <c r="I15" i="9"/>
  <c r="I14" i="9"/>
  <c r="L14" i="9"/>
  <c r="I13" i="9"/>
  <c r="L13" i="9"/>
  <c r="I42" i="6"/>
  <c r="L42" i="6"/>
  <c r="I41" i="6"/>
  <c r="L41" i="6"/>
  <c r="I40" i="6"/>
  <c r="L40" i="6"/>
  <c r="I39" i="6"/>
  <c r="L39" i="6"/>
  <c r="I38" i="6"/>
  <c r="I37" i="6"/>
  <c r="I36" i="6"/>
  <c r="I35" i="6"/>
  <c r="L35" i="6"/>
  <c r="I34" i="6"/>
  <c r="L34" i="6"/>
  <c r="I33" i="6"/>
  <c r="L33" i="6"/>
  <c r="I32" i="6"/>
  <c r="L32" i="6"/>
  <c r="I31" i="6"/>
  <c r="L31" i="6"/>
  <c r="I30" i="6"/>
  <c r="I29" i="6"/>
  <c r="L29" i="6"/>
  <c r="I28" i="6"/>
  <c r="I27" i="6"/>
  <c r="L27" i="6"/>
  <c r="I26" i="6"/>
  <c r="L26" i="6"/>
  <c r="I25" i="6"/>
  <c r="I24" i="6"/>
  <c r="L24" i="6"/>
  <c r="I23" i="6"/>
  <c r="L23" i="6"/>
  <c r="I22" i="6"/>
  <c r="I21" i="6"/>
  <c r="L21" i="6"/>
  <c r="I20" i="6"/>
  <c r="I19" i="6"/>
  <c r="L19" i="6"/>
  <c r="I18" i="6"/>
  <c r="L18" i="6"/>
  <c r="I17" i="6"/>
  <c r="L17" i="6"/>
  <c r="I16" i="6"/>
  <c r="I15" i="6"/>
  <c r="L15" i="6"/>
  <c r="I14" i="6"/>
  <c r="L14" i="6"/>
  <c r="I13" i="6"/>
  <c r="L13" i="6"/>
  <c r="I42" i="4"/>
  <c r="L42" i="4"/>
  <c r="I41" i="4"/>
  <c r="L41" i="4"/>
  <c r="I40" i="4"/>
  <c r="L40" i="4"/>
  <c r="I39" i="4"/>
  <c r="L39" i="4"/>
  <c r="I38" i="4"/>
  <c r="L38" i="4"/>
  <c r="I37" i="4"/>
  <c r="L37" i="4"/>
  <c r="I36" i="4"/>
  <c r="I35" i="4"/>
  <c r="L35" i="4"/>
  <c r="I34" i="4"/>
  <c r="L34" i="4"/>
  <c r="I33" i="4"/>
  <c r="L33" i="4"/>
  <c r="I32" i="4"/>
  <c r="L32" i="4"/>
  <c r="I31" i="4"/>
  <c r="L31" i="4"/>
  <c r="I30" i="4"/>
  <c r="L30" i="4"/>
  <c r="I29" i="4"/>
  <c r="L29" i="4"/>
  <c r="I28" i="4"/>
  <c r="I27" i="4"/>
  <c r="L27" i="4"/>
  <c r="I26" i="4"/>
  <c r="L26" i="4"/>
  <c r="I25" i="4"/>
  <c r="L25" i="4"/>
  <c r="I24" i="4"/>
  <c r="L24" i="4"/>
  <c r="I23" i="4"/>
  <c r="L23" i="4"/>
  <c r="I22" i="4"/>
  <c r="L22" i="4"/>
  <c r="I21" i="4"/>
  <c r="L21" i="4"/>
  <c r="I20" i="4"/>
  <c r="I19" i="4"/>
  <c r="L19" i="4"/>
  <c r="I18" i="4"/>
  <c r="L18" i="4"/>
  <c r="I17" i="4"/>
  <c r="L17" i="4"/>
  <c r="I16" i="4"/>
  <c r="L16" i="4"/>
  <c r="I15" i="4"/>
  <c r="L15" i="4"/>
  <c r="I14" i="4"/>
  <c r="L14" i="4"/>
  <c r="I13" i="4"/>
  <c r="I43" i="12"/>
  <c r="L43" i="12"/>
  <c r="I42" i="12"/>
  <c r="L42" i="12"/>
  <c r="I41" i="12"/>
  <c r="L41" i="12"/>
  <c r="I40" i="12"/>
  <c r="L40" i="12"/>
  <c r="I39" i="12"/>
  <c r="L39" i="12"/>
  <c r="I38" i="12"/>
  <c r="I37" i="12"/>
  <c r="L37" i="12"/>
  <c r="I36" i="12"/>
  <c r="L36" i="12"/>
  <c r="I35" i="12"/>
  <c r="I34" i="12"/>
  <c r="L34" i="12"/>
  <c r="I33" i="12"/>
  <c r="L33" i="12"/>
  <c r="I32" i="12"/>
  <c r="L32" i="12"/>
  <c r="I31" i="12"/>
  <c r="L31" i="12"/>
  <c r="I30" i="12"/>
  <c r="I29" i="12"/>
  <c r="L29" i="12"/>
  <c r="I28" i="12"/>
  <c r="I27" i="12"/>
  <c r="L27" i="12"/>
  <c r="I26" i="12"/>
  <c r="L26" i="12"/>
  <c r="I25" i="12"/>
  <c r="L25" i="12"/>
  <c r="I24" i="12"/>
  <c r="L24" i="12"/>
  <c r="I23" i="12"/>
  <c r="I22" i="12"/>
  <c r="L22" i="12"/>
  <c r="I21" i="12"/>
  <c r="I20" i="12"/>
  <c r="L20" i="12"/>
  <c r="I19" i="12"/>
  <c r="L19" i="12"/>
  <c r="I18" i="12"/>
  <c r="L18" i="12"/>
  <c r="I17" i="12"/>
  <c r="L17" i="12"/>
  <c r="I16" i="12"/>
  <c r="L16" i="12"/>
  <c r="I15" i="12"/>
  <c r="L15" i="12"/>
  <c r="I14" i="12"/>
  <c r="I13" i="12"/>
  <c r="I43" i="10"/>
  <c r="L43" i="10"/>
  <c r="I42" i="10"/>
  <c r="L42" i="10"/>
  <c r="I41" i="10"/>
  <c r="L41" i="10"/>
  <c r="I40" i="10"/>
  <c r="I39" i="10"/>
  <c r="L39" i="10"/>
  <c r="I38" i="10"/>
  <c r="L38" i="10"/>
  <c r="I37" i="10"/>
  <c r="L37" i="10"/>
  <c r="I36" i="10"/>
  <c r="L36" i="10"/>
  <c r="I35" i="10"/>
  <c r="L35" i="10"/>
  <c r="I34" i="10"/>
  <c r="L34" i="10"/>
  <c r="I33" i="10"/>
  <c r="L33" i="10"/>
  <c r="I32" i="10"/>
  <c r="I31" i="10"/>
  <c r="L31" i="10"/>
  <c r="I30" i="10"/>
  <c r="L30" i="10"/>
  <c r="I29" i="10"/>
  <c r="I28" i="10"/>
  <c r="L28" i="10"/>
  <c r="I27" i="10"/>
  <c r="L27" i="10"/>
  <c r="I26" i="10"/>
  <c r="L26" i="10"/>
  <c r="I25" i="10"/>
  <c r="L25" i="10"/>
  <c r="I24" i="10"/>
  <c r="L24" i="10"/>
  <c r="I23" i="10"/>
  <c r="L23" i="10"/>
  <c r="I22" i="10"/>
  <c r="L22" i="10"/>
  <c r="I21" i="10"/>
  <c r="L21" i="10"/>
  <c r="I20" i="10"/>
  <c r="L20" i="10"/>
  <c r="I19" i="10"/>
  <c r="L19" i="10"/>
  <c r="I18" i="10"/>
  <c r="I17" i="10"/>
  <c r="I16" i="10"/>
  <c r="L16" i="10"/>
  <c r="I15" i="10"/>
  <c r="L15" i="10"/>
  <c r="I14" i="10"/>
  <c r="L14" i="10"/>
  <c r="I13" i="10"/>
  <c r="I43" i="8"/>
  <c r="L43" i="8"/>
  <c r="I42" i="8"/>
  <c r="L42" i="8"/>
  <c r="I41" i="8"/>
  <c r="L41" i="8"/>
  <c r="I40" i="8"/>
  <c r="I39" i="8"/>
  <c r="I38" i="8"/>
  <c r="L38" i="8"/>
  <c r="I37" i="8"/>
  <c r="L37" i="8"/>
  <c r="I36" i="8"/>
  <c r="I35" i="8"/>
  <c r="L35" i="8"/>
  <c r="I34" i="8"/>
  <c r="L34" i="8"/>
  <c r="I33" i="8"/>
  <c r="L33" i="8"/>
  <c r="I32" i="8"/>
  <c r="L32" i="8"/>
  <c r="I31" i="8"/>
  <c r="I30" i="8"/>
  <c r="I29" i="8"/>
  <c r="L29" i="8"/>
  <c r="I28" i="8"/>
  <c r="I27" i="8"/>
  <c r="L27" i="8"/>
  <c r="I26" i="8"/>
  <c r="L26" i="8"/>
  <c r="I25" i="8"/>
  <c r="L25" i="8"/>
  <c r="I24" i="8"/>
  <c r="I23" i="8"/>
  <c r="I22" i="8"/>
  <c r="L22" i="8"/>
  <c r="I21" i="8"/>
  <c r="L21" i="8"/>
  <c r="I20" i="8"/>
  <c r="L20" i="8"/>
  <c r="I19" i="8"/>
  <c r="L19" i="8"/>
  <c r="I18" i="8"/>
  <c r="L18" i="8"/>
  <c r="I17" i="8"/>
  <c r="L17" i="8"/>
  <c r="I16" i="8"/>
  <c r="I15" i="8"/>
  <c r="I14" i="8"/>
  <c r="L14" i="8"/>
  <c r="I13" i="8"/>
  <c r="L13" i="8"/>
  <c r="I43" i="7"/>
  <c r="L43" i="7"/>
  <c r="I42" i="7"/>
  <c r="L42" i="7"/>
  <c r="I41" i="7"/>
  <c r="L41" i="7"/>
  <c r="I40" i="7"/>
  <c r="L40" i="7"/>
  <c r="I39" i="7"/>
  <c r="L39" i="7"/>
  <c r="I38" i="7"/>
  <c r="I37" i="7"/>
  <c r="I36" i="7"/>
  <c r="L36" i="7"/>
  <c r="I35" i="7"/>
  <c r="L35" i="7"/>
  <c r="I34" i="7"/>
  <c r="L34" i="7"/>
  <c r="I33" i="7"/>
  <c r="L33" i="7"/>
  <c r="I32" i="7"/>
  <c r="L32" i="7"/>
  <c r="I31" i="7"/>
  <c r="I30" i="7"/>
  <c r="I29" i="7"/>
  <c r="L29" i="7"/>
  <c r="I28" i="7"/>
  <c r="L28" i="7"/>
  <c r="I27" i="7"/>
  <c r="L27" i="7"/>
  <c r="I26" i="7"/>
  <c r="L26" i="7"/>
  <c r="I25" i="7"/>
  <c r="L25" i="7"/>
  <c r="I24" i="7"/>
  <c r="L24" i="7"/>
  <c r="I23" i="7"/>
  <c r="I22" i="7"/>
  <c r="L22" i="7"/>
  <c r="I21" i="7"/>
  <c r="I20" i="7"/>
  <c r="L20" i="7"/>
  <c r="I19" i="7"/>
  <c r="L19" i="7"/>
  <c r="I18" i="7"/>
  <c r="L18" i="7"/>
  <c r="I17" i="7"/>
  <c r="L17" i="7"/>
  <c r="I16" i="7"/>
  <c r="I15" i="7"/>
  <c r="I14" i="7"/>
  <c r="L14" i="7"/>
  <c r="I13" i="7"/>
  <c r="I43" i="5"/>
  <c r="L43" i="5"/>
  <c r="I42" i="5"/>
  <c r="L42" i="5"/>
  <c r="I41" i="5"/>
  <c r="L41" i="5"/>
  <c r="I40" i="5"/>
  <c r="L40" i="5"/>
  <c r="I39" i="5"/>
  <c r="L39" i="5"/>
  <c r="I38" i="5"/>
  <c r="L38" i="5"/>
  <c r="I37" i="5"/>
  <c r="L37" i="5"/>
  <c r="I36" i="5"/>
  <c r="L36" i="5"/>
  <c r="I35" i="5"/>
  <c r="L35" i="5"/>
  <c r="I34" i="5"/>
  <c r="L34" i="5"/>
  <c r="I33" i="5"/>
  <c r="L33" i="5"/>
  <c r="I32" i="5"/>
  <c r="L32" i="5"/>
  <c r="I31" i="5"/>
  <c r="L31" i="5"/>
  <c r="I30" i="5"/>
  <c r="L30" i="5"/>
  <c r="I29" i="5"/>
  <c r="I28" i="5"/>
  <c r="I27" i="5"/>
  <c r="I26" i="5"/>
  <c r="L26" i="5"/>
  <c r="I25" i="5"/>
  <c r="L25" i="5"/>
  <c r="I24" i="5"/>
  <c r="L24" i="5"/>
  <c r="I23" i="5"/>
  <c r="L23" i="5"/>
  <c r="I22" i="5"/>
  <c r="L22" i="5"/>
  <c r="I21" i="5"/>
  <c r="L21" i="5"/>
  <c r="I20" i="5"/>
  <c r="L20" i="5"/>
  <c r="I19" i="5"/>
  <c r="L19" i="5"/>
  <c r="I18" i="5"/>
  <c r="L18" i="5"/>
  <c r="I17" i="5"/>
  <c r="L17" i="5"/>
  <c r="I16" i="5"/>
  <c r="L16" i="5"/>
  <c r="I15" i="5"/>
  <c r="L15" i="5"/>
  <c r="I14" i="5"/>
  <c r="L14" i="5"/>
  <c r="I13" i="5"/>
  <c r="I43" i="3"/>
  <c r="I42" i="3"/>
  <c r="L42" i="3"/>
  <c r="I41" i="3"/>
  <c r="L41" i="3"/>
  <c r="I40" i="3"/>
  <c r="L40" i="3"/>
  <c r="I39" i="3"/>
  <c r="L39" i="3"/>
  <c r="I38" i="3"/>
  <c r="L38" i="3"/>
  <c r="I37" i="3"/>
  <c r="I36" i="3"/>
  <c r="L36" i="3"/>
  <c r="I35" i="3"/>
  <c r="I34" i="3"/>
  <c r="L34" i="3"/>
  <c r="I33" i="3"/>
  <c r="L33" i="3"/>
  <c r="I32" i="3"/>
  <c r="L32" i="3"/>
  <c r="I31" i="3"/>
  <c r="L31" i="3"/>
  <c r="I30" i="3"/>
  <c r="L30" i="3"/>
  <c r="I29" i="3"/>
  <c r="L29" i="3"/>
  <c r="I28" i="3"/>
  <c r="L28" i="3"/>
  <c r="I27" i="3"/>
  <c r="I26" i="3"/>
  <c r="L26" i="3"/>
  <c r="I25" i="3"/>
  <c r="L25" i="3"/>
  <c r="I24" i="3"/>
  <c r="L24" i="3"/>
  <c r="I23" i="3"/>
  <c r="L23" i="3"/>
  <c r="I22" i="3"/>
  <c r="L22" i="3"/>
  <c r="I21" i="3"/>
  <c r="L21" i="3"/>
  <c r="I20" i="3"/>
  <c r="L20" i="3"/>
  <c r="I19" i="3"/>
  <c r="I18" i="3"/>
  <c r="L18" i="3"/>
  <c r="I17" i="3"/>
  <c r="L17" i="3"/>
  <c r="I16" i="3"/>
  <c r="L16" i="3"/>
  <c r="I15" i="3"/>
  <c r="L15" i="3"/>
  <c r="I14" i="3"/>
  <c r="L14" i="3"/>
  <c r="I13" i="3"/>
  <c r="L13" i="3"/>
  <c r="L14" i="12"/>
  <c r="L28" i="5"/>
  <c r="L27" i="5"/>
  <c r="L37" i="6"/>
  <c r="L25" i="6"/>
  <c r="L21" i="11"/>
  <c r="L38" i="11"/>
  <c r="L28" i="11"/>
  <c r="L16" i="1"/>
  <c r="L36" i="1"/>
  <c r="L40" i="10"/>
  <c r="L16" i="8"/>
  <c r="L24" i="8"/>
  <c r="L28" i="8"/>
  <c r="L40" i="8"/>
  <c r="L41" i="11"/>
  <c r="L20" i="2"/>
  <c r="L23" i="2"/>
  <c r="L30" i="6"/>
  <c r="L35" i="3"/>
  <c r="L13" i="11"/>
  <c r="L16" i="9"/>
  <c r="L31" i="7"/>
  <c r="L37" i="7"/>
  <c r="L31" i="8"/>
  <c r="L22" i="6"/>
  <c r="L45" i="1"/>
  <c r="L37" i="2"/>
  <c r="L13" i="5"/>
  <c r="L29" i="5"/>
  <c r="L21" i="12"/>
  <c r="L38" i="12"/>
  <c r="L24" i="9"/>
  <c r="L15" i="7"/>
  <c r="L40" i="9"/>
  <c r="L16" i="7"/>
  <c r="L15" i="8"/>
  <c r="L28" i="12"/>
  <c r="L13" i="4"/>
  <c r="L23" i="11"/>
  <c r="L24" i="11"/>
  <c r="B40" i="2" l="1"/>
  <c r="M13" i="12"/>
  <c r="C13" i="12"/>
  <c r="B14" i="12"/>
  <c r="C13" i="11"/>
  <c r="B14" i="11"/>
  <c r="M13" i="11"/>
  <c r="M13" i="10"/>
  <c r="C13" i="10"/>
  <c r="B14" i="10"/>
  <c r="B14" i="9"/>
  <c r="M13" i="9"/>
  <c r="C13" i="9"/>
  <c r="B14" i="8"/>
  <c r="C13" i="8"/>
  <c r="M13" i="8"/>
  <c r="C13" i="7"/>
  <c r="B14" i="7"/>
  <c r="B14" i="6"/>
  <c r="C13" i="6"/>
  <c r="M13" i="6"/>
  <c r="C13" i="5"/>
  <c r="B14" i="5"/>
  <c r="M13" i="5"/>
  <c r="M13" i="4"/>
  <c r="B14" i="4"/>
  <c r="C13" i="4"/>
  <c r="B14" i="3"/>
  <c r="C13" i="3"/>
  <c r="M13" i="3"/>
  <c r="B14" i="2"/>
  <c r="M13" i="2"/>
  <c r="C13" i="2"/>
  <c r="C13" i="1"/>
  <c r="M13" i="1"/>
  <c r="B14" i="1"/>
  <c r="C40" i="2" l="1"/>
  <c r="M14" i="12"/>
  <c r="B15" i="12"/>
  <c r="C14" i="12"/>
  <c r="M14" i="11"/>
  <c r="C14" i="11"/>
  <c r="B15" i="11"/>
  <c r="M14" i="10"/>
  <c r="B15" i="10"/>
  <c r="C14" i="10"/>
  <c r="B15" i="9"/>
  <c r="C14" i="9"/>
  <c r="M14" i="9"/>
  <c r="B15" i="8"/>
  <c r="M14" i="8"/>
  <c r="C14" i="8"/>
  <c r="M14" i="7"/>
  <c r="C14" i="7"/>
  <c r="B15" i="7"/>
  <c r="M14" i="6"/>
  <c r="B15" i="6"/>
  <c r="C14" i="6"/>
  <c r="B15" i="5"/>
  <c r="M14" i="5"/>
  <c r="C14" i="5"/>
  <c r="M14" i="4"/>
  <c r="C14" i="4"/>
  <c r="B15" i="4"/>
  <c r="B15" i="3"/>
  <c r="C14" i="3"/>
  <c r="M14" i="3"/>
  <c r="M14" i="2"/>
  <c r="C14" i="2"/>
  <c r="B15" i="2"/>
  <c r="M14" i="1"/>
  <c r="B15" i="1"/>
  <c r="C14" i="1"/>
  <c r="C15" i="12" l="1"/>
  <c r="M15" i="12"/>
  <c r="B16" i="12"/>
  <c r="C15" i="11"/>
  <c r="B16" i="11"/>
  <c r="M15" i="11"/>
  <c r="M15" i="10"/>
  <c r="B16" i="10"/>
  <c r="C15" i="10"/>
  <c r="C15" i="9"/>
  <c r="B16" i="9"/>
  <c r="M15" i="9"/>
  <c r="B16" i="8"/>
  <c r="C15" i="8"/>
  <c r="M15" i="8"/>
  <c r="M15" i="7"/>
  <c r="B16" i="7"/>
  <c r="C15" i="7"/>
  <c r="M15" i="6"/>
  <c r="C15" i="6"/>
  <c r="B16" i="6"/>
  <c r="B16" i="5"/>
  <c r="M15" i="5"/>
  <c r="C15" i="5"/>
  <c r="B16" i="4"/>
  <c r="M15" i="4"/>
  <c r="C15" i="4"/>
  <c r="B16" i="3"/>
  <c r="C15" i="3"/>
  <c r="M15" i="3"/>
  <c r="B16" i="2"/>
  <c r="M15" i="2"/>
  <c r="C15" i="2"/>
  <c r="C15" i="1"/>
  <c r="B16" i="1"/>
  <c r="M15" i="1"/>
  <c r="C16" i="12" l="1"/>
  <c r="B17" i="12"/>
  <c r="M16" i="12"/>
  <c r="C16" i="11"/>
  <c r="B17" i="11"/>
  <c r="M16" i="11"/>
  <c r="M16" i="10"/>
  <c r="B17" i="10"/>
  <c r="C16" i="10"/>
  <c r="M16" i="9"/>
  <c r="B17" i="9"/>
  <c r="C16" i="9"/>
  <c r="M16" i="8"/>
  <c r="C16" i="8"/>
  <c r="B17" i="8"/>
  <c r="B17" i="7"/>
  <c r="M16" i="7"/>
  <c r="C16" i="7"/>
  <c r="C16" i="6"/>
  <c r="M16" i="6"/>
  <c r="B17" i="6"/>
  <c r="M16" i="5"/>
  <c r="B17" i="5"/>
  <c r="C16" i="5"/>
  <c r="C16" i="4"/>
  <c r="B17" i="4"/>
  <c r="M16" i="4"/>
  <c r="B17" i="3"/>
  <c r="C16" i="3"/>
  <c r="M16" i="3"/>
  <c r="C16" i="2"/>
  <c r="M16" i="2"/>
  <c r="B17" i="2"/>
  <c r="B17" i="1"/>
  <c r="M16" i="1"/>
  <c r="C16" i="1"/>
  <c r="M17" i="12" l="1"/>
  <c r="C17" i="12"/>
  <c r="B18" i="12"/>
  <c r="B18" i="11"/>
  <c r="C17" i="11"/>
  <c r="M17" i="11"/>
  <c r="M17" i="10"/>
  <c r="C17" i="10"/>
  <c r="B18" i="10"/>
  <c r="C17" i="9"/>
  <c r="M17" i="9"/>
  <c r="B18" i="9"/>
  <c r="C17" i="8"/>
  <c r="B18" i="8"/>
  <c r="M17" i="8"/>
  <c r="B18" i="7"/>
  <c r="M17" i="7"/>
  <c r="C17" i="7"/>
  <c r="C17" i="6"/>
  <c r="B18" i="6"/>
  <c r="M17" i="6"/>
  <c r="B18" i="5"/>
  <c r="C17" i="5"/>
  <c r="M17" i="5"/>
  <c r="C17" i="4"/>
  <c r="M17" i="4"/>
  <c r="B18" i="4"/>
  <c r="B18" i="3"/>
  <c r="M17" i="3"/>
  <c r="C17" i="3"/>
  <c r="M17" i="2"/>
  <c r="B18" i="2"/>
  <c r="C17" i="2"/>
  <c r="M17" i="1"/>
  <c r="B18" i="1"/>
  <c r="C17" i="1"/>
  <c r="C18" i="12" l="1"/>
  <c r="M18" i="12"/>
  <c r="B19" i="12"/>
  <c r="B19" i="11"/>
  <c r="M18" i="11"/>
  <c r="C18" i="11"/>
  <c r="C18" i="10"/>
  <c r="B19" i="10"/>
  <c r="M18" i="10"/>
  <c r="M18" i="9"/>
  <c r="C18" i="9"/>
  <c r="B19" i="9"/>
  <c r="M18" i="8"/>
  <c r="C18" i="8"/>
  <c r="B19" i="8"/>
  <c r="B19" i="7"/>
  <c r="C18" i="7"/>
  <c r="M18" i="7"/>
  <c r="C18" i="6"/>
  <c r="B19" i="6"/>
  <c r="M18" i="6"/>
  <c r="C18" i="5"/>
  <c r="M18" i="5"/>
  <c r="B19" i="5"/>
  <c r="M18" i="4"/>
  <c r="B19" i="4"/>
  <c r="C18" i="4"/>
  <c r="C18" i="3"/>
  <c r="B19" i="3"/>
  <c r="M18" i="3"/>
  <c r="M18" i="2"/>
  <c r="B19" i="2"/>
  <c r="C18" i="2"/>
  <c r="M18" i="1"/>
  <c r="C18" i="1"/>
  <c r="B19" i="1"/>
  <c r="M19" i="12" l="1"/>
  <c r="B20" i="12"/>
  <c r="C19" i="12"/>
  <c r="C19" i="11"/>
  <c r="M19" i="11"/>
  <c r="B20" i="11"/>
  <c r="B20" i="10"/>
  <c r="C19" i="10"/>
  <c r="M19" i="10"/>
  <c r="B20" i="9"/>
  <c r="M19" i="9"/>
  <c r="C19" i="9"/>
  <c r="M19" i="8"/>
  <c r="C19" i="8"/>
  <c r="B20" i="8"/>
  <c r="B20" i="7"/>
  <c r="C19" i="7"/>
  <c r="M19" i="7"/>
  <c r="C19" i="6"/>
  <c r="B20" i="6"/>
  <c r="M19" i="6"/>
  <c r="C19" i="5"/>
  <c r="B20" i="5"/>
  <c r="M19" i="5"/>
  <c r="B20" i="4"/>
  <c r="M19" i="4"/>
  <c r="C19" i="4"/>
  <c r="C19" i="3"/>
  <c r="M19" i="3"/>
  <c r="B20" i="3"/>
  <c r="B20" i="2"/>
  <c r="M19" i="2"/>
  <c r="C19" i="2"/>
  <c r="M19" i="1"/>
  <c r="B20" i="1"/>
  <c r="C19" i="1"/>
  <c r="B21" i="12" l="1"/>
  <c r="M20" i="12"/>
  <c r="C20" i="12"/>
  <c r="B21" i="11"/>
  <c r="M20" i="11"/>
  <c r="C20" i="11"/>
  <c r="C20" i="10"/>
  <c r="M20" i="10"/>
  <c r="B21" i="10"/>
  <c r="M20" i="9"/>
  <c r="B21" i="9"/>
  <c r="C20" i="9"/>
  <c r="M20" i="8"/>
  <c r="B21" i="8"/>
  <c r="C20" i="8"/>
  <c r="M20" i="7"/>
  <c r="B21" i="7"/>
  <c r="C20" i="7"/>
  <c r="M20" i="6"/>
  <c r="B21" i="6"/>
  <c r="C20" i="6"/>
  <c r="M20" i="5"/>
  <c r="B21" i="5"/>
  <c r="C20" i="5"/>
  <c r="M20" i="4"/>
  <c r="B21" i="4"/>
  <c r="C20" i="4"/>
  <c r="M20" i="3"/>
  <c r="B21" i="3"/>
  <c r="C20" i="3"/>
  <c r="B21" i="2"/>
  <c r="C20" i="2"/>
  <c r="M20" i="2"/>
  <c r="C20" i="1"/>
  <c r="B21" i="1"/>
  <c r="M20" i="1"/>
  <c r="M21" i="12" l="1"/>
  <c r="C21" i="12"/>
  <c r="B22" i="12"/>
  <c r="C21" i="11"/>
  <c r="B22" i="11"/>
  <c r="M21" i="11"/>
  <c r="C21" i="10"/>
  <c r="B22" i="10"/>
  <c r="M21" i="10"/>
  <c r="M21" i="9"/>
  <c r="B22" i="9"/>
  <c r="C21" i="9"/>
  <c r="B22" i="8"/>
  <c r="M21" i="8"/>
  <c r="C21" i="8"/>
  <c r="M21" i="7"/>
  <c r="B22" i="7"/>
  <c r="C21" i="7"/>
  <c r="M21" i="6"/>
  <c r="B22" i="6"/>
  <c r="C21" i="6"/>
  <c r="C21" i="5"/>
  <c r="M21" i="5"/>
  <c r="B22" i="5"/>
  <c r="B22" i="4"/>
  <c r="C21" i="4"/>
  <c r="M21" i="4"/>
  <c r="M21" i="3"/>
  <c r="B22" i="3"/>
  <c r="C21" i="3"/>
  <c r="B22" i="2"/>
  <c r="M21" i="2"/>
  <c r="C21" i="2"/>
  <c r="C21" i="1"/>
  <c r="M21" i="1"/>
  <c r="B22" i="1"/>
  <c r="C22" i="12" l="1"/>
  <c r="B23" i="12"/>
  <c r="M22" i="12"/>
  <c r="B23" i="11"/>
  <c r="C22" i="11"/>
  <c r="M22" i="11"/>
  <c r="M22" i="10"/>
  <c r="B23" i="10"/>
  <c r="C22" i="10"/>
  <c r="B23" i="9"/>
  <c r="C22" i="9"/>
  <c r="M22" i="9"/>
  <c r="C22" i="8"/>
  <c r="M22" i="8"/>
  <c r="B23" i="8"/>
  <c r="B23" i="7"/>
  <c r="M22" i="7"/>
  <c r="C22" i="7"/>
  <c r="M22" i="6"/>
  <c r="C22" i="6"/>
  <c r="B23" i="6"/>
  <c r="M22" i="5"/>
  <c r="C22" i="5"/>
  <c r="B23" i="5"/>
  <c r="M22" i="4"/>
  <c r="B23" i="4"/>
  <c r="C22" i="4"/>
  <c r="B23" i="3"/>
  <c r="M22" i="3"/>
  <c r="C22" i="3"/>
  <c r="C22" i="2"/>
  <c r="B23" i="2"/>
  <c r="M22" i="2"/>
  <c r="M22" i="1"/>
  <c r="C22" i="1"/>
  <c r="B23" i="1"/>
  <c r="B24" i="12" l="1"/>
  <c r="C23" i="12"/>
  <c r="M23" i="12"/>
  <c r="B24" i="11"/>
  <c r="M23" i="11"/>
  <c r="C23" i="11"/>
  <c r="M23" i="10"/>
  <c r="C23" i="10"/>
  <c r="B24" i="10"/>
  <c r="C23" i="9"/>
  <c r="M23" i="9"/>
  <c r="B24" i="9"/>
  <c r="M23" i="8"/>
  <c r="B24" i="8"/>
  <c r="C23" i="8"/>
  <c r="C23" i="7"/>
  <c r="M23" i="7"/>
  <c r="B24" i="7"/>
  <c r="C23" i="6"/>
  <c r="M23" i="6"/>
  <c r="B24" i="6"/>
  <c r="C23" i="5"/>
  <c r="M23" i="5"/>
  <c r="B24" i="5"/>
  <c r="M23" i="4"/>
  <c r="C23" i="4"/>
  <c r="B24" i="4"/>
  <c r="M23" i="3"/>
  <c r="C23" i="3"/>
  <c r="B24" i="3"/>
  <c r="M23" i="2"/>
  <c r="B24" i="2"/>
  <c r="C23" i="2"/>
  <c r="B24" i="1"/>
  <c r="C23" i="1"/>
  <c r="M23" i="1"/>
  <c r="B25" i="12" l="1"/>
  <c r="M24" i="12"/>
  <c r="C24" i="12"/>
  <c r="M24" i="11"/>
  <c r="B25" i="11"/>
  <c r="C24" i="11"/>
  <c r="B25" i="10"/>
  <c r="C24" i="10"/>
  <c r="M24" i="10"/>
  <c r="B25" i="9"/>
  <c r="M24" i="9"/>
  <c r="C24" i="9"/>
  <c r="M24" i="8"/>
  <c r="C24" i="8"/>
  <c r="B25" i="8"/>
  <c r="B25" i="7"/>
  <c r="M24" i="7"/>
  <c r="C24" i="7"/>
  <c r="M24" i="6"/>
  <c r="C24" i="6"/>
  <c r="B25" i="6"/>
  <c r="C24" i="5"/>
  <c r="B25" i="5"/>
  <c r="M24" i="5"/>
  <c r="C24" i="4"/>
  <c r="M24" i="4"/>
  <c r="B25" i="4"/>
  <c r="C24" i="3"/>
  <c r="M24" i="3"/>
  <c r="B25" i="3"/>
  <c r="C24" i="2"/>
  <c r="M24" i="2"/>
  <c r="B25" i="2"/>
  <c r="M24" i="1"/>
  <c r="B25" i="1"/>
  <c r="C24" i="1"/>
  <c r="M25" i="12" l="1"/>
  <c r="B26" i="12"/>
  <c r="C25" i="12"/>
  <c r="C25" i="11"/>
  <c r="B26" i="11"/>
  <c r="M25" i="11"/>
  <c r="B26" i="10"/>
  <c r="C25" i="10"/>
  <c r="M25" i="10"/>
  <c r="C25" i="9"/>
  <c r="M25" i="9"/>
  <c r="B26" i="9"/>
  <c r="B26" i="8"/>
  <c r="M25" i="8"/>
  <c r="C25" i="8"/>
  <c r="B26" i="7"/>
  <c r="M25" i="7"/>
  <c r="C25" i="7"/>
  <c r="C25" i="6"/>
  <c r="B26" i="6"/>
  <c r="M25" i="6"/>
  <c r="C25" i="5"/>
  <c r="B26" i="5"/>
  <c r="M25" i="5"/>
  <c r="M25" i="4"/>
  <c r="B26" i="4"/>
  <c r="C25" i="4"/>
  <c r="B26" i="3"/>
  <c r="M25" i="3"/>
  <c r="C25" i="3"/>
  <c r="B26" i="2"/>
  <c r="M25" i="2"/>
  <c r="C25" i="2"/>
  <c r="M25" i="1"/>
  <c r="B26" i="1"/>
  <c r="C25" i="1"/>
  <c r="C26" i="12" l="1"/>
  <c r="B27" i="12"/>
  <c r="M26" i="12"/>
  <c r="M26" i="11"/>
  <c r="C26" i="11"/>
  <c r="B27" i="11"/>
  <c r="M26" i="10"/>
  <c r="C26" i="10"/>
  <c r="B27" i="10"/>
  <c r="B27" i="9"/>
  <c r="M26" i="9"/>
  <c r="C26" i="9"/>
  <c r="B27" i="8"/>
  <c r="M26" i="8"/>
  <c r="C26" i="8"/>
  <c r="B27" i="7"/>
  <c r="M26" i="7"/>
  <c r="C26" i="7"/>
  <c r="B27" i="6"/>
  <c r="C26" i="6"/>
  <c r="M26" i="6"/>
  <c r="C26" i="5"/>
  <c r="B27" i="5"/>
  <c r="M26" i="5"/>
  <c r="M26" i="4"/>
  <c r="C26" i="4"/>
  <c r="B27" i="4"/>
  <c r="C26" i="3"/>
  <c r="M26" i="3"/>
  <c r="B27" i="3"/>
  <c r="C26" i="2"/>
  <c r="M26" i="2"/>
  <c r="B27" i="2"/>
  <c r="B27" i="1"/>
  <c r="M26" i="1"/>
  <c r="C26" i="1"/>
  <c r="B28" i="12" l="1"/>
  <c r="M27" i="12"/>
  <c r="C27" i="12"/>
  <c r="B28" i="11"/>
  <c r="M27" i="11"/>
  <c r="C27" i="11"/>
  <c r="M27" i="10"/>
  <c r="B28" i="10"/>
  <c r="C27" i="10"/>
  <c r="B28" i="9"/>
  <c r="M27" i="9"/>
  <c r="C27" i="9"/>
  <c r="B28" i="8"/>
  <c r="C27" i="8"/>
  <c r="M27" i="8"/>
  <c r="C27" i="7"/>
  <c r="B28" i="7"/>
  <c r="M27" i="7"/>
  <c r="M27" i="6"/>
  <c r="C27" i="6"/>
  <c r="B28" i="6"/>
  <c r="C27" i="5"/>
  <c r="M27" i="5"/>
  <c r="B28" i="5"/>
  <c r="B28" i="4"/>
  <c r="M27" i="4"/>
  <c r="C27" i="4"/>
  <c r="C27" i="3"/>
  <c r="B28" i="3"/>
  <c r="M27" i="3"/>
  <c r="M27" i="2"/>
  <c r="B28" i="2"/>
  <c r="C27" i="2"/>
  <c r="C27" i="1"/>
  <c r="M27" i="1"/>
  <c r="B28" i="1"/>
  <c r="C28" i="12" l="1"/>
  <c r="B29" i="12"/>
  <c r="M28" i="12"/>
  <c r="M28" i="11"/>
  <c r="B29" i="11"/>
  <c r="C28" i="11"/>
  <c r="M28" i="10"/>
  <c r="C28" i="10"/>
  <c r="B29" i="10"/>
  <c r="M28" i="9"/>
  <c r="C28" i="9"/>
  <c r="B29" i="9"/>
  <c r="B29" i="8"/>
  <c r="M28" i="8"/>
  <c r="C28" i="8"/>
  <c r="C28" i="7"/>
  <c r="M28" i="7"/>
  <c r="B29" i="7"/>
  <c r="M28" i="6"/>
  <c r="C28" i="6"/>
  <c r="B29" i="6"/>
  <c r="M28" i="5"/>
  <c r="B29" i="5"/>
  <c r="C28" i="5"/>
  <c r="C28" i="4"/>
  <c r="B29" i="4"/>
  <c r="M28" i="4"/>
  <c r="C28" i="3"/>
  <c r="B29" i="3"/>
  <c r="M28" i="3"/>
  <c r="B29" i="2"/>
  <c r="C28" i="2"/>
  <c r="M28" i="2"/>
  <c r="C28" i="1"/>
  <c r="M28" i="1"/>
  <c r="B29" i="1"/>
  <c r="M29" i="12" l="1"/>
  <c r="B30" i="12"/>
  <c r="C29" i="12"/>
  <c r="C29" i="11"/>
  <c r="B30" i="11"/>
  <c r="M29" i="11"/>
  <c r="C29" i="10"/>
  <c r="M29" i="10"/>
  <c r="B30" i="10"/>
  <c r="C29" i="9"/>
  <c r="B30" i="9"/>
  <c r="M29" i="9"/>
  <c r="B30" i="8"/>
  <c r="M29" i="8"/>
  <c r="C29" i="8"/>
  <c r="B30" i="7"/>
  <c r="M29" i="7"/>
  <c r="C29" i="7"/>
  <c r="B30" i="6"/>
  <c r="M29" i="6"/>
  <c r="C29" i="6"/>
  <c r="C29" i="5"/>
  <c r="M29" i="5"/>
  <c r="B30" i="5"/>
  <c r="M29" i="4"/>
  <c r="C29" i="4"/>
  <c r="B30" i="4"/>
  <c r="C29" i="3"/>
  <c r="M29" i="3"/>
  <c r="B30" i="3"/>
  <c r="C29" i="2"/>
  <c r="B30" i="2"/>
  <c r="M29" i="2"/>
  <c r="B30" i="1"/>
  <c r="C29" i="1"/>
  <c r="M29" i="1"/>
  <c r="C30" i="12" l="1"/>
  <c r="B31" i="12"/>
  <c r="M30" i="12"/>
  <c r="B31" i="11"/>
  <c r="C30" i="11"/>
  <c r="M30" i="11"/>
  <c r="M30" i="10"/>
  <c r="C30" i="10"/>
  <c r="B31" i="10"/>
  <c r="B31" i="9"/>
  <c r="M30" i="9"/>
  <c r="C30" i="9"/>
  <c r="C30" i="8"/>
  <c r="M30" i="8"/>
  <c r="B31" i="8"/>
  <c r="B31" i="7"/>
  <c r="M30" i="7"/>
  <c r="C30" i="7"/>
  <c r="M30" i="6"/>
  <c r="C30" i="6"/>
  <c r="B31" i="6"/>
  <c r="B31" i="5"/>
  <c r="M30" i="5"/>
  <c r="C30" i="5"/>
  <c r="M30" i="4"/>
  <c r="B31" i="4"/>
  <c r="C30" i="4"/>
  <c r="M30" i="3"/>
  <c r="C30" i="3"/>
  <c r="B31" i="3"/>
  <c r="C30" i="2"/>
  <c r="B31" i="2"/>
  <c r="M30" i="2"/>
  <c r="C30" i="1"/>
  <c r="B31" i="1"/>
  <c r="M30" i="1"/>
  <c r="C31" i="12" l="1"/>
  <c r="B32" i="12"/>
  <c r="M31" i="12"/>
  <c r="M31" i="11"/>
  <c r="B32" i="11"/>
  <c r="C31" i="11"/>
  <c r="B32" i="10"/>
  <c r="C31" i="10"/>
  <c r="M31" i="10"/>
  <c r="B32" i="9"/>
  <c r="C31" i="9"/>
  <c r="M31" i="9"/>
  <c r="M31" i="8"/>
  <c r="C31" i="8"/>
  <c r="B32" i="8"/>
  <c r="B32" i="7"/>
  <c r="M31" i="7"/>
  <c r="C31" i="7"/>
  <c r="B32" i="6"/>
  <c r="M31" i="6"/>
  <c r="C31" i="6"/>
  <c r="B32" i="5"/>
  <c r="M31" i="5"/>
  <c r="C31" i="5"/>
  <c r="C31" i="4"/>
  <c r="M31" i="4"/>
  <c r="B32" i="4"/>
  <c r="M31" i="3"/>
  <c r="C31" i="3"/>
  <c r="B32" i="3"/>
  <c r="C31" i="2"/>
  <c r="B32" i="2"/>
  <c r="M31" i="2"/>
  <c r="C31" i="1"/>
  <c r="B32" i="1"/>
  <c r="M31" i="1"/>
  <c r="C32" i="12" l="1"/>
  <c r="M32" i="12"/>
  <c r="B33" i="12"/>
  <c r="B33" i="11"/>
  <c r="M32" i="11"/>
  <c r="C32" i="11"/>
  <c r="B33" i="10"/>
  <c r="M32" i="10"/>
  <c r="C32" i="10"/>
  <c r="B33" i="9"/>
  <c r="C32" i="9"/>
  <c r="M32" i="9"/>
  <c r="B33" i="8"/>
  <c r="C32" i="8"/>
  <c r="M32" i="8"/>
  <c r="C32" i="7"/>
  <c r="M32" i="7"/>
  <c r="B33" i="7"/>
  <c r="B33" i="6"/>
  <c r="M32" i="6"/>
  <c r="C32" i="6"/>
  <c r="C32" i="5"/>
  <c r="B33" i="5"/>
  <c r="M32" i="5"/>
  <c r="M32" i="4"/>
  <c r="B33" i="4"/>
  <c r="C32" i="4"/>
  <c r="M32" i="3"/>
  <c r="C32" i="3"/>
  <c r="B33" i="3"/>
  <c r="C32" i="2"/>
  <c r="M32" i="2"/>
  <c r="B33" i="2"/>
  <c r="B33" i="1"/>
  <c r="C32" i="1"/>
  <c r="M32" i="1"/>
  <c r="M33" i="12" l="1"/>
  <c r="B34" i="12"/>
  <c r="C33" i="12"/>
  <c r="B34" i="11"/>
  <c r="C33" i="11"/>
  <c r="M33" i="11"/>
  <c r="B34" i="10"/>
  <c r="C33" i="10"/>
  <c r="M33" i="10"/>
  <c r="B34" i="9"/>
  <c r="M33" i="9"/>
  <c r="C33" i="9"/>
  <c r="M33" i="8"/>
  <c r="B34" i="8"/>
  <c r="C33" i="8"/>
  <c r="C33" i="7"/>
  <c r="M33" i="7"/>
  <c r="B34" i="7"/>
  <c r="C33" i="6"/>
  <c r="M33" i="6"/>
  <c r="B34" i="6"/>
  <c r="B34" i="5"/>
  <c r="C33" i="5"/>
  <c r="M33" i="5"/>
  <c r="M33" i="4"/>
  <c r="B34" i="4"/>
  <c r="C33" i="4"/>
  <c r="M33" i="3"/>
  <c r="B34" i="3"/>
  <c r="C33" i="3"/>
  <c r="C33" i="2"/>
  <c r="M33" i="2"/>
  <c r="B34" i="2"/>
  <c r="M33" i="1"/>
  <c r="C33" i="1"/>
  <c r="B34" i="1"/>
  <c r="C34" i="12" l="1"/>
  <c r="M34" i="12"/>
  <c r="B35" i="12"/>
  <c r="B35" i="11"/>
  <c r="M34" i="11"/>
  <c r="C34" i="11"/>
  <c r="M34" i="10"/>
  <c r="B35" i="10"/>
  <c r="C34" i="10"/>
  <c r="B35" i="9"/>
  <c r="C34" i="9"/>
  <c r="M34" i="9"/>
  <c r="C34" i="8"/>
  <c r="M34" i="8"/>
  <c r="B35" i="8"/>
  <c r="M34" i="7"/>
  <c r="C34" i="7"/>
  <c r="B35" i="7"/>
  <c r="C34" i="6"/>
  <c r="M34" i="6"/>
  <c r="B35" i="6"/>
  <c r="C34" i="5"/>
  <c r="M34" i="5"/>
  <c r="B35" i="5"/>
  <c r="C34" i="4"/>
  <c r="M34" i="4"/>
  <c r="B35" i="4"/>
  <c r="C34" i="3"/>
  <c r="B35" i="3"/>
  <c r="M34" i="3"/>
  <c r="C34" i="2"/>
  <c r="M34" i="2"/>
  <c r="B35" i="2"/>
  <c r="C34" i="1"/>
  <c r="B35" i="1"/>
  <c r="M34" i="1"/>
  <c r="B36" i="12" l="1"/>
  <c r="C35" i="12"/>
  <c r="M35" i="12"/>
  <c r="C35" i="11"/>
  <c r="M35" i="11"/>
  <c r="B36" i="11"/>
  <c r="C35" i="10"/>
  <c r="M35" i="10"/>
  <c r="B36" i="10"/>
  <c r="C35" i="9"/>
  <c r="M35" i="9"/>
  <c r="B36" i="9"/>
  <c r="C35" i="8"/>
  <c r="M35" i="8"/>
  <c r="B36" i="8"/>
  <c r="B36" i="7"/>
  <c r="M35" i="7"/>
  <c r="C35" i="7"/>
  <c r="M35" i="6"/>
  <c r="C35" i="6"/>
  <c r="B36" i="6"/>
  <c r="C35" i="5"/>
  <c r="M35" i="5"/>
  <c r="B36" i="5"/>
  <c r="M35" i="4"/>
  <c r="B36" i="4"/>
  <c r="C35" i="4"/>
  <c r="M35" i="3"/>
  <c r="B36" i="3"/>
  <c r="C35" i="3"/>
  <c r="B36" i="2"/>
  <c r="C35" i="2"/>
  <c r="M35" i="2"/>
  <c r="B36" i="1"/>
  <c r="M35" i="1"/>
  <c r="C35" i="1"/>
  <c r="B37" i="12" l="1"/>
  <c r="M36" i="12"/>
  <c r="C36" i="12"/>
  <c r="B37" i="11"/>
  <c r="C36" i="11"/>
  <c r="M36" i="11"/>
  <c r="M36" i="10"/>
  <c r="C36" i="10"/>
  <c r="B37" i="10"/>
  <c r="M36" i="9"/>
  <c r="B37" i="9"/>
  <c r="C36" i="9"/>
  <c r="B37" i="8"/>
  <c r="C36" i="8"/>
  <c r="M36" i="8"/>
  <c r="M36" i="7"/>
  <c r="B37" i="7"/>
  <c r="C36" i="7"/>
  <c r="C36" i="6"/>
  <c r="M36" i="6"/>
  <c r="B37" i="6"/>
  <c r="B37" i="5"/>
  <c r="M36" i="5"/>
  <c r="C36" i="5"/>
  <c r="M36" i="4"/>
  <c r="C36" i="4"/>
  <c r="B37" i="4"/>
  <c r="B37" i="3"/>
  <c r="C36" i="3"/>
  <c r="M36" i="3"/>
  <c r="B37" i="2"/>
  <c r="C36" i="2"/>
  <c r="M36" i="2"/>
  <c r="M36" i="1"/>
  <c r="B37" i="1"/>
  <c r="C36" i="1"/>
  <c r="C37" i="12" l="1"/>
  <c r="B38" i="12"/>
  <c r="M37" i="12"/>
  <c r="C37" i="11"/>
  <c r="M37" i="11"/>
  <c r="B38" i="11"/>
  <c r="B38" i="10"/>
  <c r="M37" i="10"/>
  <c r="C37" i="10"/>
  <c r="C37" i="9"/>
  <c r="M37" i="9"/>
  <c r="B38" i="9"/>
  <c r="C37" i="8"/>
  <c r="B38" i="8"/>
  <c r="M37" i="8"/>
  <c r="C37" i="7"/>
  <c r="B38" i="7"/>
  <c r="M37" i="7"/>
  <c r="B38" i="6"/>
  <c r="M37" i="6"/>
  <c r="C37" i="6"/>
  <c r="M37" i="5"/>
  <c r="B38" i="5"/>
  <c r="C37" i="5"/>
  <c r="M37" i="4"/>
  <c r="C37" i="4"/>
  <c r="B38" i="4"/>
  <c r="C37" i="3"/>
  <c r="B38" i="3"/>
  <c r="M37" i="3"/>
  <c r="M37" i="2"/>
  <c r="C37" i="2"/>
  <c r="B38" i="2"/>
  <c r="B38" i="1"/>
  <c r="C37" i="1"/>
  <c r="M37" i="1"/>
  <c r="C38" i="12" l="1"/>
  <c r="B39" i="12"/>
  <c r="M38" i="12"/>
  <c r="B39" i="11"/>
  <c r="C38" i="11"/>
  <c r="M38" i="11"/>
  <c r="C38" i="10"/>
  <c r="M38" i="10"/>
  <c r="B39" i="10"/>
  <c r="B39" i="9"/>
  <c r="C38" i="9"/>
  <c r="M38" i="9"/>
  <c r="M38" i="8"/>
  <c r="C38" i="8"/>
  <c r="B39" i="8"/>
  <c r="B39" i="7"/>
  <c r="M38" i="7"/>
  <c r="C38" i="7"/>
  <c r="M38" i="6"/>
  <c r="C38" i="6"/>
  <c r="B39" i="6"/>
  <c r="C38" i="5"/>
  <c r="M38" i="5"/>
  <c r="B39" i="5"/>
  <c r="C38" i="4"/>
  <c r="M38" i="4"/>
  <c r="B39" i="4"/>
  <c r="M38" i="3"/>
  <c r="B39" i="3"/>
  <c r="C38" i="3"/>
  <c r="C38" i="2"/>
  <c r="B39" i="1"/>
  <c r="C38" i="1"/>
  <c r="M38" i="1"/>
  <c r="C39" i="12" l="1"/>
  <c r="M39" i="12"/>
  <c r="B40" i="12"/>
  <c r="C39" i="11"/>
  <c r="B40" i="11"/>
  <c r="M39" i="11"/>
  <c r="C39" i="10"/>
  <c r="B40" i="10"/>
  <c r="M39" i="10"/>
  <c r="M39" i="9"/>
  <c r="B40" i="9"/>
  <c r="C39" i="9"/>
  <c r="B40" i="8"/>
  <c r="M39" i="8"/>
  <c r="C39" i="8"/>
  <c r="B40" i="7"/>
  <c r="M39" i="7"/>
  <c r="C39" i="7"/>
  <c r="M39" i="6"/>
  <c r="C39" i="6"/>
  <c r="B40" i="6"/>
  <c r="C39" i="5"/>
  <c r="B40" i="5"/>
  <c r="M39" i="5"/>
  <c r="C39" i="4"/>
  <c r="M39" i="4"/>
  <c r="B40" i="4"/>
  <c r="M39" i="3"/>
  <c r="B40" i="3"/>
  <c r="C39" i="3"/>
  <c r="C39" i="1"/>
  <c r="M39" i="1"/>
  <c r="B40" i="1"/>
  <c r="C40" i="12" l="1"/>
  <c r="M40" i="12"/>
  <c r="B41" i="12"/>
  <c r="B41" i="11"/>
  <c r="C40" i="11"/>
  <c r="M40" i="11"/>
  <c r="B41" i="10"/>
  <c r="C40" i="10"/>
  <c r="M40" i="10"/>
  <c r="C40" i="9"/>
  <c r="M40" i="9"/>
  <c r="B41" i="9"/>
  <c r="B41" i="8"/>
  <c r="M40" i="8"/>
  <c r="C40" i="8"/>
  <c r="C40" i="7"/>
  <c r="M40" i="7"/>
  <c r="B41" i="7"/>
  <c r="M40" i="6"/>
  <c r="C40" i="6"/>
  <c r="B41" i="6"/>
  <c r="M40" i="5"/>
  <c r="B41" i="5"/>
  <c r="C40" i="5"/>
  <c r="B41" i="4"/>
  <c r="M40" i="4"/>
  <c r="C40" i="4"/>
  <c r="M40" i="3"/>
  <c r="C40" i="3"/>
  <c r="B41" i="3"/>
  <c r="M40" i="1"/>
  <c r="C40" i="1"/>
  <c r="B41" i="1"/>
  <c r="M41" i="12" l="1"/>
  <c r="C41" i="12"/>
  <c r="B42" i="12"/>
  <c r="B42" i="11"/>
  <c r="C41" i="11"/>
  <c r="M41" i="11"/>
  <c r="C41" i="10"/>
  <c r="M41" i="10"/>
  <c r="B42" i="10"/>
  <c r="M41" i="9"/>
  <c r="B42" i="9"/>
  <c r="C41" i="9"/>
  <c r="M41" i="8"/>
  <c r="C41" i="8"/>
  <c r="B42" i="8"/>
  <c r="B42" i="7"/>
  <c r="C41" i="7"/>
  <c r="M41" i="7"/>
  <c r="M41" i="6"/>
  <c r="B42" i="6"/>
  <c r="C41" i="6"/>
  <c r="M41" i="5"/>
  <c r="C41" i="5"/>
  <c r="B42" i="5"/>
  <c r="C41" i="4"/>
  <c r="B42" i="4"/>
  <c r="M41" i="4"/>
  <c r="B42" i="3"/>
  <c r="M41" i="3"/>
  <c r="C41" i="3"/>
  <c r="B42" i="1"/>
  <c r="C41" i="1"/>
  <c r="M41" i="1"/>
  <c r="C42" i="12" l="1"/>
  <c r="M42" i="12"/>
  <c r="B43" i="12"/>
  <c r="C42" i="11"/>
  <c r="M42" i="11"/>
  <c r="L45" i="11" s="1"/>
  <c r="M42" i="10"/>
  <c r="B43" i="10"/>
  <c r="C42" i="10"/>
  <c r="M42" i="9"/>
  <c r="L45" i="9" s="1"/>
  <c r="C42" i="9"/>
  <c r="C42" i="8"/>
  <c r="M42" i="8"/>
  <c r="B43" i="8"/>
  <c r="M42" i="7"/>
  <c r="B43" i="7"/>
  <c r="C42" i="7"/>
  <c r="C42" i="6"/>
  <c r="M42" i="6"/>
  <c r="L45" i="6" s="1"/>
  <c r="M42" i="5"/>
  <c r="B43" i="5"/>
  <c r="C42" i="5"/>
  <c r="M42" i="4"/>
  <c r="L45" i="4" s="1"/>
  <c r="C42" i="4"/>
  <c r="B43" i="3"/>
  <c r="C42" i="3"/>
  <c r="M42" i="3"/>
  <c r="B43" i="1"/>
  <c r="C42" i="1"/>
  <c r="M42" i="1"/>
  <c r="M43" i="12" l="1"/>
  <c r="L46" i="12" s="1"/>
  <c r="C43" i="12"/>
  <c r="C43" i="10"/>
  <c r="M43" i="10"/>
  <c r="L46" i="10" s="1"/>
  <c r="M43" i="8"/>
  <c r="L46" i="8" s="1"/>
  <c r="C43" i="8"/>
  <c r="C43" i="7"/>
  <c r="M43" i="7"/>
  <c r="L46" i="7" s="1"/>
  <c r="C43" i="5"/>
  <c r="M43" i="5"/>
  <c r="L46" i="5" s="1"/>
  <c r="C43" i="3"/>
  <c r="M43" i="3"/>
  <c r="L46" i="3" s="1"/>
  <c r="C43" i="1"/>
  <c r="M43" i="1"/>
  <c r="L46" i="1" s="1"/>
  <c r="L47" i="1" s="1"/>
  <c r="L12" i="2" s="1"/>
  <c r="L42" i="2" s="1"/>
  <c r="L44" i="2" s="1"/>
  <c r="L12" i="3" s="1"/>
  <c r="L45" i="3" s="1"/>
  <c r="L47" i="3" l="1"/>
  <c r="L12" i="4" s="1"/>
  <c r="L44" i="4" s="1"/>
  <c r="L46" i="4" s="1"/>
  <c r="L12" i="5" s="1"/>
  <c r="L45" i="5" s="1"/>
  <c r="L47" i="5" s="1"/>
  <c r="L12" i="6" s="1"/>
  <c r="L44" i="6" s="1"/>
  <c r="L46" i="6" s="1"/>
  <c r="L12" i="7" s="1"/>
  <c r="L45" i="7" s="1"/>
  <c r="L47" i="7" s="1"/>
  <c r="L12" i="8" s="1"/>
  <c r="L45" i="8" s="1"/>
  <c r="L47" i="8" s="1"/>
  <c r="L12" i="9" s="1"/>
  <c r="L44" i="9" s="1"/>
  <c r="L46" i="9" s="1"/>
  <c r="L12" i="10" s="1"/>
  <c r="L45" i="10" s="1"/>
  <c r="L47" i="10" s="1"/>
  <c r="L12" i="11" s="1"/>
  <c r="L44" i="11" s="1"/>
  <c r="L46" i="11" s="1"/>
  <c r="L12" i="12" s="1"/>
  <c r="L45" i="12" s="1"/>
  <c r="L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43EFE37-ABAA-4E18-899F-7B55B8FE1B85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F59C6C9B-824B-49B4-8DFC-68DF2A69B477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55E0FC61-0E8C-483D-A148-FD57D041EE40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43FFA765-B0C1-43DC-9208-7D250CC95281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3B8BFC57-F4D4-4DEB-BFFA-413691D36102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231237F5-F360-4EF2-AAAD-447099ECAB86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71BDBFB2-9FD2-4E13-980C-DE0087E9C0D9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3E976511-6144-4A79-B435-7866AC9EAB9A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3393C583-2BDE-421F-AB35-31F04F565E7D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28F5BB54-4713-4735-ACE1-723520F02F33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1ACDF962-AE8F-46F2-8B1D-F8D6D109B82A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32E577C5-FD2A-4074-B7ED-4C07657673B3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D9A332F2-4AA6-4BF6-B2C1-760BA9D5468A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54D0BED8-7569-429C-ABB7-732808E499D9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AD407B8F-1206-4242-A063-E6C634AA2BA7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9C9B9FD0-4568-43D5-8851-7E0131A8C7AD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8CEB94B3-B2A3-4198-921B-0028DDFC2752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D4B01928-15D3-4426-B7AA-5987465C4EFC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FABF1821-28FC-4889-AC83-2B36B28A41DF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1FD7591B-6F98-486B-B868-0C5B04DA8D34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5F31DA1C-AA0A-4CAE-A027-060BBCE7EA06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F939CAF7-931B-4931-8DB2-60ED46E39C22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D507C3D0-3C32-4CB4-9A63-F737D7C856E7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06961C1F-3F00-49BF-99B4-86CDEACD40A9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06BE0EB-908F-4A2B-BA8B-84A0929D8B45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0068CF41-9AD6-498A-85C8-B5876549415D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3D225E74-2D7B-4A85-B884-006FCC9C2147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0BF48839-CAD0-44AC-9315-B5D9E280DB9F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266BB738-6767-44A6-AA68-D727DE8C3CC6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8AEBF132-FF50-481F-AF36-6A5EE36609EE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F61D161-4FD9-438A-808C-4276027A99CF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A57895C7-9B03-40C0-9EC8-B5B74E77930F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5A20B544-33CF-4B32-82E6-FE136871F6F0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3A89E1E8-62BF-4AC9-81FA-CC10947C6E12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7278FD3D-A424-464F-ADFD-D5CB8F249C52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B20777C4-DA79-4AF2-B56A-FD17F45BFD73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02E0A519-9B06-4498-9E73-23212A5F8585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E2C28BB6-9FF3-4A3C-8442-58461A06C776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B1EC625F-0F07-473F-8C6C-9FCF7ADA44DE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DF960D22-3912-484B-BFBE-BDA9135DE342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A12E4B56-BBAE-45D5-89C6-90D9931D96C3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2718FD9C-EEE8-4521-BE62-A23E80DE7D6B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E233B0CF-EFF6-4438-91EA-F02CB31716CC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4526BA98-428F-450B-9E23-03BBDF117DCE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F33B4702-D461-4120-B39F-5DC2B4EB6D08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B95A8BD3-C523-4F1E-B277-3E56188D0D10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722A9A83-7C81-4947-9436-BDD81F16EB35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9C92C7C5-E902-4E8F-B984-4EC5B63AB314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D3F26DEC-AA06-4256-B121-2FFC616FC433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D709531A-3F69-4F37-9158-D8487BC47686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448A3185-C572-49A2-9DE5-28CA1DE5019A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FCB84914-BD9E-4BA4-AC3D-E463B9698C93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8F567B43-692E-40DA-8D13-FD4530A4D04F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789180C2-F323-4330-A7AE-ABC9B3E06D34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E6DDD03F-060A-4EC3-A8A4-27DAA6A80E59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F84840ED-7705-40F4-816A-35A313B2AE4A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737B2C9F-F343-4A18-B905-14F8B3C0CB8B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4F02DF7C-245B-4C45-B7B9-3BC789061064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71DBBDA5-48D5-4BA9-9356-846B858DF3C0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6F81A0B0-A5E1-4BD3-9E68-1ECDA67B6E56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8FFFD739-B5F7-4C7A-8A2B-00C997E308EF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FD6E4725-F22C-4552-86FB-133327EDEF4A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19AE6A80-824D-45C4-A978-D715D6C9924A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2C60DF25-71CB-4A13-B154-C0F525B76974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1AC607B2-F566-41EE-B52F-EE3B1565AAF7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9F9F9CF5-D324-4840-9BF7-4070428770CA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CA89B012-701E-432D-A5B2-D21769BB5031}">
      <text>
        <r>
          <rPr>
            <sz val="12"/>
            <color indexed="81"/>
            <rFont val="Arial"/>
            <family val="2"/>
          </rPr>
          <t>Nom de l'EA</t>
        </r>
      </text>
    </comment>
    <comment ref="G5" authorId="0" shapeId="0" xr:uid="{8DB3C992-7AF1-409E-8C1D-51CB5349C1E3}">
      <text>
        <r>
          <rPr>
            <sz val="12"/>
            <color indexed="81"/>
            <rFont val="Arial"/>
            <family val="2"/>
          </rPr>
          <t>Nom du civiliste</t>
        </r>
      </text>
    </comment>
    <comment ref="G6" authorId="0" shapeId="0" xr:uid="{9CB8347B-5669-4342-924C-56C1C3D5B04A}">
      <text>
        <r>
          <rPr>
            <sz val="12"/>
            <color indexed="81"/>
            <rFont val="Arial"/>
            <family val="2"/>
          </rPr>
          <t>Heures de travail par semaine</t>
        </r>
      </text>
    </comment>
    <comment ref="G7" authorId="0" shapeId="0" xr:uid="{08A6F7DE-2516-4CC8-B1E0-F3C2D4149DBC}">
      <text>
        <r>
          <rPr>
            <sz val="12"/>
            <color indexed="81"/>
            <rFont val="Arial"/>
            <family val="2"/>
          </rPr>
          <t>Quatre chiffres</t>
        </r>
      </text>
    </comment>
    <comment ref="B10" authorId="0" shapeId="0" xr:uid="{EAF2E68C-EADC-4FAB-BE2F-38BDADED3FE3}">
      <text>
        <r>
          <rPr>
            <sz val="12"/>
            <color indexed="81"/>
            <rFont val="Arial"/>
            <family val="2"/>
          </rPr>
          <t>Marquer les jours fériés d'une croix dans la colonne D</t>
        </r>
      </text>
    </comment>
    <comment ref="G10" authorId="0" shapeId="0" xr:uid="{3CBABD35-623D-46F1-8134-3B96930B2E33}">
      <text>
        <r>
          <rPr>
            <sz val="12"/>
            <color indexed="81"/>
            <rFont val="Arial"/>
            <family val="2"/>
          </rPr>
          <t>p.ex. pause de midi</t>
        </r>
      </text>
    </comment>
  </commentList>
</comments>
</file>

<file path=xl/sharedStrings.xml><?xml version="1.0" encoding="utf-8"?>
<sst xmlns="http://schemas.openxmlformats.org/spreadsheetml/2006/main" count="583" uniqueCount="63">
  <si>
    <t>Établissement d'affectation</t>
  </si>
  <si>
    <t>Saisie du temps de travail</t>
  </si>
  <si>
    <t>Nom de l'EA</t>
  </si>
  <si>
    <t>Prénom Nom</t>
  </si>
  <si>
    <t>Temps de travail hebdomadaire</t>
  </si>
  <si>
    <t>Année</t>
  </si>
  <si>
    <t>Mois</t>
  </si>
  <si>
    <t>Adresse</t>
  </si>
  <si>
    <t>Code postal, lieu</t>
  </si>
  <si>
    <t>Rue</t>
  </si>
  <si>
    <t>Date</t>
  </si>
  <si>
    <t>Arrivée</t>
  </si>
  <si>
    <t>Départ</t>
  </si>
  <si>
    <t>Début de la pause non payée</t>
  </si>
  <si>
    <t>Fin de la pause non payée</t>
  </si>
  <si>
    <t>Temps de travail total</t>
  </si>
  <si>
    <t>Absence</t>
  </si>
  <si>
    <t>En cas d'absence: temps de travail pris en compte</t>
  </si>
  <si>
    <t>Total du temps de travail pris en compte</t>
  </si>
  <si>
    <t>Absences</t>
  </si>
  <si>
    <t>Temps pris en compte</t>
  </si>
  <si>
    <t>1 - Vacances</t>
  </si>
  <si>
    <t>Temps de travail journalier régl.</t>
  </si>
  <si>
    <t>2 - Maladie (1 jour, ou plus, s'il y a un certificat médical)</t>
  </si>
  <si>
    <t>3 - Maladie de plus d'un jour sans certificat</t>
  </si>
  <si>
    <t>Aucun</t>
  </si>
  <si>
    <t>4 - Congé (art. 70 et 71 OSCi)</t>
  </si>
  <si>
    <t>5 - Compensation d'heures supplémentaires</t>
  </si>
  <si>
    <t xml:space="preserve">6 - Participation à un cours spécifique à l’affectation </t>
  </si>
  <si>
    <t>7 - Journée d'introduction</t>
  </si>
  <si>
    <t>Préparez le formulaire en renseignant les champs suivants:</t>
  </si>
  <si>
    <t>- Nom de l'établissement d'affectation (champ G4)</t>
  </si>
  <si>
    <t>- Nom du civiliste (champ G5)</t>
  </si>
  <si>
    <t>- Nombre d'heures de travail hebdomadaires (champ G6)</t>
  </si>
  <si>
    <t>- Année (champ G7)</t>
  </si>
  <si>
    <t>Par défaut, le samedi et le dimanche sont marqués comme jours chômés.</t>
  </si>
  <si>
    <t>hebdomadaire et le nombre de jours de travail.</t>
  </si>
  <si>
    <t>Compléter le tableau</t>
  </si>
  <si>
    <t>Indiquez le début et la fin du travail au format hh:mm.</t>
  </si>
  <si>
    <t>Le cas échéant, indiquez le début et la fin de la pause non payée (p.ex. pause de midi).</t>
  </si>
  <si>
    <t>Dans la colonne J, vous pouvez sélectionner les absences dans le menu déroulant.</t>
  </si>
  <si>
    <t xml:space="preserve">Le cas échéant, le temps de travail pris en compte est déterminé d'après la liste ci-dessus. </t>
  </si>
  <si>
    <t>Total</t>
  </si>
  <si>
    <t>Réglementaire</t>
  </si>
  <si>
    <t>Écart</t>
  </si>
  <si>
    <t>Signature du civiliste</t>
  </si>
  <si>
    <t>Signature de l'EA</t>
  </si>
  <si>
    <t>Instructions</t>
  </si>
  <si>
    <t>Remarques</t>
  </si>
  <si>
    <t>Vous trouverez les instructions au sujet du tableau de saisie du temps de travail dans</t>
  </si>
  <si>
    <t>le formulaire du mois de janvier.</t>
  </si>
  <si>
    <t xml:space="preserve">Les données des champs G4 et G8 sont reprises du formulaire du mois de janvier. </t>
  </si>
  <si>
    <t>Écart du  mois précédent</t>
  </si>
  <si>
    <t>Civiliste</t>
  </si>
  <si>
    <t>Début de l’affectation et jours chômés</t>
  </si>
  <si>
    <t>P. ex, si l’affectation commence le 15.1, mettez une croix dans la colonne D à côté</t>
  </si>
  <si>
    <t>de la date pour chaque jour du 01.01 au 14.01.</t>
  </si>
  <si>
    <t>Procédez de la même manière pour les jours fériés.</t>
  </si>
  <si>
    <t>Il est possible d’inscrire les jours de week end comme jours de travail</t>
  </si>
  <si>
    <t>suivant le même procédé.</t>
  </si>
  <si>
    <t>Le temps de travail réglementaire (champ L45) est calculé d’après le temps de travail</t>
  </si>
  <si>
    <t xml:space="preserve">Les jours fériés, congé (art. 70 et 71 OSCi), la journée d'introduction et le début de </t>
  </si>
  <si>
    <t>l’affectation ne s’inscrivent pas automatiquement, il faut les saisir à la main.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</si>
</sst>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"/>
    <numFmt numFmtId="165" formatCode="mmmm"/>
    <numFmt numFmtId="166" formatCode="[$-40C]ddd"/>
    <numFmt numFmtId="167" formatCode="[$-40C]mmmm"/>
  </numFmts>
  <fonts count="8" x14ac:knownFonts="1">
    <font>
      <sz val="10"/>
      <color theme="1"/>
      <name val="Arial"/>
      <family val="2"/>
    </font>
    <font>
      <sz val="12"/>
      <color indexed="8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4" fillId="3" borderId="9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10" xfId="0" applyFont="1" applyFill="1" applyBorder="1"/>
    <xf numFmtId="0" fontId="5" fillId="3" borderId="0" xfId="0" applyFont="1" applyFill="1"/>
    <xf numFmtId="0" fontId="2" fillId="3" borderId="9" xfId="0" applyFont="1" applyFill="1" applyBorder="1"/>
    <xf numFmtId="0" fontId="5" fillId="0" borderId="0" xfId="0" applyFont="1"/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2" fontId="6" fillId="5" borderId="24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166" fontId="2" fillId="2" borderId="31" xfId="0" applyNumberFormat="1" applyFont="1" applyFill="1" applyBorder="1" applyAlignment="1">
      <alignment horizontal="left"/>
    </xf>
    <xf numFmtId="164" fontId="2" fillId="2" borderId="2" xfId="0" applyNumberFormat="1" applyFont="1" applyFill="1" applyBorder="1"/>
    <xf numFmtId="164" fontId="2" fillId="2" borderId="4" xfId="0" applyNumberFormat="1" applyFont="1" applyFill="1" applyBorder="1" applyProtection="1">
      <protection locked="0"/>
    </xf>
    <xf numFmtId="20" fontId="2" fillId="6" borderId="20" xfId="0" applyNumberFormat="1" applyFont="1" applyFill="1" applyBorder="1" applyProtection="1">
      <protection locked="0"/>
    </xf>
    <xf numFmtId="20" fontId="2" fillId="6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/>
    <xf numFmtId="0" fontId="2" fillId="6" borderId="1" xfId="0" applyFont="1" applyFill="1" applyBorder="1" applyProtection="1">
      <protection locked="0"/>
    </xf>
    <xf numFmtId="2" fontId="2" fillId="2" borderId="4" xfId="0" applyNumberFormat="1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166" fontId="2" fillId="2" borderId="15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Protection="1">
      <protection locked="0"/>
    </xf>
    <xf numFmtId="20" fontId="2" fillId="0" borderId="21" xfId="0" applyNumberFormat="1" applyFont="1" applyBorder="1" applyProtection="1">
      <protection locked="0"/>
    </xf>
    <xf numFmtId="20" fontId="2" fillId="0" borderId="2" xfId="0" applyNumberFormat="1" applyFont="1" applyBorder="1" applyProtection="1">
      <protection locked="0"/>
    </xf>
    <xf numFmtId="2" fontId="2" fillId="2" borderId="2" xfId="0" applyNumberFormat="1" applyFont="1" applyFill="1" applyBorder="1"/>
    <xf numFmtId="0" fontId="2" fillId="0" borderId="2" xfId="0" applyFont="1" applyBorder="1" applyProtection="1">
      <protection locked="0"/>
    </xf>
    <xf numFmtId="2" fontId="2" fillId="2" borderId="5" xfId="0" applyNumberFormat="1" applyFont="1" applyFill="1" applyBorder="1"/>
    <xf numFmtId="2" fontId="2" fillId="2" borderId="6" xfId="0" applyNumberFormat="1" applyFont="1" applyFill="1" applyBorder="1"/>
    <xf numFmtId="0" fontId="2" fillId="4" borderId="15" xfId="0" applyFont="1" applyFill="1" applyBorder="1"/>
    <xf numFmtId="0" fontId="2" fillId="4" borderId="6" xfId="0" applyFont="1" applyFill="1" applyBorder="1"/>
    <xf numFmtId="0" fontId="2" fillId="4" borderId="16" xfId="0" applyFont="1" applyFill="1" applyBorder="1"/>
    <xf numFmtId="164" fontId="2" fillId="2" borderId="6" xfId="0" applyNumberFormat="1" applyFont="1" applyFill="1" applyBorder="1" applyAlignment="1" applyProtection="1">
      <alignment vertical="top"/>
      <protection locked="0"/>
    </xf>
    <xf numFmtId="20" fontId="2" fillId="0" borderId="21" xfId="0" applyNumberFormat="1" applyFont="1" applyBorder="1" applyAlignment="1" applyProtection="1">
      <alignment vertical="top"/>
      <protection locked="0"/>
    </xf>
    <xf numFmtId="20" fontId="2" fillId="0" borderId="2" xfId="0" applyNumberFormat="1" applyFont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>
      <alignment vertical="top"/>
    </xf>
    <xf numFmtId="0" fontId="2" fillId="0" borderId="2" xfId="0" applyFont="1" applyBorder="1" applyAlignment="1" applyProtection="1">
      <alignment vertical="top"/>
      <protection locked="0"/>
    </xf>
    <xf numFmtId="2" fontId="2" fillId="2" borderId="6" xfId="0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6" fontId="2" fillId="2" borderId="23" xfId="0" applyNumberFormat="1" applyFont="1" applyFill="1" applyBorder="1" applyAlignment="1">
      <alignment horizontal="left"/>
    </xf>
    <xf numFmtId="49" fontId="2" fillId="4" borderId="9" xfId="0" applyNumberFormat="1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vertical="center" wrapText="1"/>
    </xf>
    <xf numFmtId="166" fontId="2" fillId="2" borderId="16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164" fontId="2" fillId="2" borderId="8" xfId="0" applyNumberFormat="1" applyFont="1" applyFill="1" applyBorder="1" applyProtection="1">
      <protection locked="0"/>
    </xf>
    <xf numFmtId="20" fontId="2" fillId="0" borderId="22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2" fontId="2" fillId="2" borderId="3" xfId="0" applyNumberFormat="1" applyFont="1" applyFill="1" applyBorder="1"/>
    <xf numFmtId="0" fontId="2" fillId="0" borderId="3" xfId="0" applyFont="1" applyBorder="1" applyProtection="1">
      <protection locked="0"/>
    </xf>
    <xf numFmtId="2" fontId="2" fillId="2" borderId="8" xfId="0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2" fontId="5" fillId="2" borderId="17" xfId="0" applyNumberFormat="1" applyFont="1" applyFill="1" applyBorder="1"/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2" fontId="5" fillId="2" borderId="19" xfId="0" applyNumberFormat="1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2" fontId="5" fillId="2" borderId="18" xfId="0" applyNumberFormat="1" applyFont="1" applyFill="1" applyBorder="1"/>
    <xf numFmtId="0" fontId="2" fillId="0" borderId="0" xfId="0" applyFont="1" applyAlignment="1">
      <alignment vertical="center"/>
    </xf>
    <xf numFmtId="164" fontId="2" fillId="2" borderId="29" xfId="0" applyNumberFormat="1" applyFont="1" applyFill="1" applyBorder="1"/>
    <xf numFmtId="20" fontId="2" fillId="0" borderId="20" xfId="0" applyNumberFormat="1" applyFont="1" applyBorder="1" applyProtection="1">
      <protection locked="0"/>
    </xf>
    <xf numFmtId="20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2" borderId="26" xfId="0" applyNumberFormat="1" applyFont="1" applyFill="1" applyBorder="1"/>
    <xf numFmtId="20" fontId="2" fillId="7" borderId="21" xfId="0" applyNumberFormat="1" applyFont="1" applyFill="1" applyBorder="1" applyProtection="1">
      <protection locked="0"/>
    </xf>
    <xf numFmtId="20" fontId="2" fillId="7" borderId="2" xfId="0" applyNumberFormat="1" applyFont="1" applyFill="1" applyBorder="1" applyProtection="1">
      <protection locked="0"/>
    </xf>
    <xf numFmtId="0" fontId="2" fillId="7" borderId="2" xfId="0" applyFont="1" applyFill="1" applyBorder="1" applyProtection="1">
      <protection locked="0"/>
    </xf>
    <xf numFmtId="2" fontId="2" fillId="2" borderId="7" xfId="0" applyNumberFormat="1" applyFont="1" applyFill="1" applyBorder="1"/>
    <xf numFmtId="0" fontId="2" fillId="3" borderId="9" xfId="0" applyFont="1" applyFill="1" applyBorder="1" applyAlignment="1">
      <alignment horizontal="left"/>
    </xf>
    <xf numFmtId="164" fontId="2" fillId="3" borderId="0" xfId="0" applyNumberFormat="1" applyFont="1" applyFill="1"/>
    <xf numFmtId="20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0" fontId="2" fillId="3" borderId="0" xfId="0" applyFont="1" applyFill="1" applyProtection="1">
      <protection locked="0"/>
    </xf>
    <xf numFmtId="166" fontId="2" fillId="2" borderId="32" xfId="0" applyNumberFormat="1" applyFont="1" applyFill="1" applyBorder="1" applyAlignment="1">
      <alignment horizontal="left"/>
    </xf>
    <xf numFmtId="166" fontId="2" fillId="2" borderId="13" xfId="0" applyNumberFormat="1" applyFont="1" applyFill="1" applyBorder="1" applyAlignment="1">
      <alignment horizontal="left"/>
    </xf>
    <xf numFmtId="164" fontId="2" fillId="2" borderId="7" xfId="0" applyNumberFormat="1" applyFont="1" applyFill="1" applyBorder="1"/>
    <xf numFmtId="20" fontId="2" fillId="6" borderId="32" xfId="0" applyNumberFormat="1" applyFont="1" applyFill="1" applyBorder="1" applyProtection="1">
      <protection locked="0"/>
    </xf>
    <xf numFmtId="20" fontId="2" fillId="0" borderId="15" xfId="0" applyNumberFormat="1" applyFont="1" applyBorder="1" applyProtection="1">
      <protection locked="0"/>
    </xf>
    <xf numFmtId="20" fontId="2" fillId="6" borderId="15" xfId="0" applyNumberFormat="1" applyFont="1" applyFill="1" applyBorder="1" applyProtection="1">
      <protection locked="0"/>
    </xf>
    <xf numFmtId="20" fontId="2" fillId="6" borderId="2" xfId="0" applyNumberFormat="1" applyFont="1" applyFill="1" applyBorder="1" applyProtection="1">
      <protection locked="0"/>
    </xf>
    <xf numFmtId="0" fontId="2" fillId="6" borderId="2" xfId="0" applyFont="1" applyFill="1" applyBorder="1" applyProtection="1">
      <protection locked="0"/>
    </xf>
    <xf numFmtId="20" fontId="2" fillId="0" borderId="15" xfId="0" applyNumberFormat="1" applyFont="1" applyBorder="1" applyAlignment="1" applyProtection="1">
      <alignment vertical="top"/>
      <protection locked="0"/>
    </xf>
    <xf numFmtId="20" fontId="2" fillId="0" borderId="16" xfId="0" applyNumberFormat="1" applyFont="1" applyBorder="1" applyProtection="1">
      <protection locked="0"/>
    </xf>
    <xf numFmtId="20" fontId="2" fillId="6" borderId="21" xfId="0" applyNumberFormat="1" applyFont="1" applyFill="1" applyBorder="1" applyProtection="1">
      <protection locked="0"/>
    </xf>
    <xf numFmtId="166" fontId="2" fillId="2" borderId="33" xfId="0" applyNumberFormat="1" applyFont="1" applyFill="1" applyBorder="1" applyAlignment="1">
      <alignment horizontal="left"/>
    </xf>
    <xf numFmtId="2" fontId="2" fillId="2" borderId="26" xfId="0" applyNumberFormat="1" applyFont="1" applyFill="1" applyBorder="1"/>
    <xf numFmtId="164" fontId="2" fillId="2" borderId="34" xfId="0" applyNumberFormat="1" applyFont="1" applyFill="1" applyBorder="1"/>
    <xf numFmtId="20" fontId="2" fillId="6" borderId="21" xfId="0" applyNumberFormat="1" applyFont="1" applyFill="1" applyBorder="1" applyAlignment="1" applyProtection="1">
      <alignment vertical="top"/>
      <protection locked="0"/>
    </xf>
    <xf numFmtId="20" fontId="2" fillId="6" borderId="2" xfId="0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164" fontId="2" fillId="2" borderId="30" xfId="0" applyNumberFormat="1" applyFont="1" applyFill="1" applyBorder="1"/>
    <xf numFmtId="20" fontId="2" fillId="6" borderId="22" xfId="0" applyNumberFormat="1" applyFont="1" applyFill="1" applyBorder="1" applyProtection="1">
      <protection locked="0"/>
    </xf>
    <xf numFmtId="20" fontId="2" fillId="6" borderId="3" xfId="0" applyNumberFormat="1" applyFont="1" applyFill="1" applyBorder="1" applyProtection="1">
      <protection locked="0"/>
    </xf>
    <xf numFmtId="0" fontId="2" fillId="6" borderId="3" xfId="0" applyFont="1" applyFill="1" applyBorder="1" applyProtection="1">
      <protection locked="0"/>
    </xf>
    <xf numFmtId="164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vertical="top"/>
    </xf>
    <xf numFmtId="0" fontId="7" fillId="5" borderId="38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5" fillId="2" borderId="47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48" xfId="0" applyFont="1" applyFill="1" applyBorder="1" applyAlignment="1" applyProtection="1">
      <alignment horizontal="center"/>
      <protection locked="0"/>
    </xf>
    <xf numFmtId="0" fontId="5" fillId="2" borderId="45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6" fillId="2" borderId="32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9" fontId="2" fillId="4" borderId="11" xfId="0" applyNumberFormat="1" applyFont="1" applyFill="1" applyBorder="1" applyAlignment="1">
      <alignment horizontal="left" vertical="center" wrapText="1"/>
    </xf>
    <xf numFmtId="49" fontId="2" fillId="4" borderId="4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167" fontId="5" fillId="2" borderId="37" xfId="0" applyNumberFormat="1" applyFont="1" applyFill="1" applyBorder="1" applyAlignment="1">
      <alignment horizontal="center"/>
    </xf>
    <xf numFmtId="167" fontId="5" fillId="2" borderId="36" xfId="0" applyNumberFormat="1" applyFont="1" applyFill="1" applyBorder="1" applyAlignment="1">
      <alignment horizontal="center"/>
    </xf>
    <xf numFmtId="167" fontId="5" fillId="2" borderId="18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49" fontId="6" fillId="4" borderId="9" xfId="0" applyNumberFormat="1" applyFont="1" applyFill="1" applyBorder="1" applyAlignment="1">
      <alignment horizontal="left" vertical="center" wrapText="1"/>
    </xf>
    <xf numFmtId="49" fontId="6" fillId="4" borderId="10" xfId="0" applyNumberFormat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left" wrapText="1"/>
    </xf>
    <xf numFmtId="0" fontId="4" fillId="2" borderId="4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6" fillId="2" borderId="41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6" fillId="2" borderId="4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5" fontId="5" fillId="3" borderId="35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4" fillId="3" borderId="37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6" fillId="2" borderId="49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167" fontId="5" fillId="2" borderId="16" xfId="0" applyNumberFormat="1" applyFont="1" applyFill="1" applyBorder="1" applyAlignment="1">
      <alignment horizontal="center"/>
    </xf>
    <xf numFmtId="167" fontId="5" fillId="2" borderId="3" xfId="0" applyNumberFormat="1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43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</cellXfs>
  <cellStyles count="1">
    <cellStyle name="Standard" xfId="0" builtinId="0"/>
  </cellStyles>
  <dxfs count="24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50EB-E3FD-487D-8D7B-5C15CDD636AD}">
  <sheetPr>
    <pageSetUpPr fitToPage="1"/>
  </sheetPr>
  <dimension ref="B1:R49"/>
  <sheetViews>
    <sheetView tabSelected="1" topLeftCell="A10" zoomScale="85" zoomScaleNormal="85" workbookViewId="0">
      <selection activeCell="T18" sqref="T18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5" width="14.140625" style="1" customWidth="1"/>
    <col min="6" max="6" width="11.28515625" style="1" customWidth="1"/>
    <col min="7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8" ht="13.5" thickBot="1" x14ac:dyDescent="0.25"/>
    <row r="2" spans="2:18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8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8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8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8" ht="15.75" x14ac:dyDescent="0.25">
      <c r="B6" s="164" t="s">
        <v>4</v>
      </c>
      <c r="C6" s="165"/>
      <c r="D6" s="165"/>
      <c r="E6" s="165"/>
      <c r="F6" s="166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8" ht="15.75" x14ac:dyDescent="0.25">
      <c r="B7" s="164" t="s">
        <v>5</v>
      </c>
      <c r="C7" s="165"/>
      <c r="D7" s="165"/>
      <c r="E7" s="165"/>
      <c r="F7" s="166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8" ht="16.5" thickBot="1" x14ac:dyDescent="0.3">
      <c r="B8" s="167" t="s">
        <v>6</v>
      </c>
      <c r="C8" s="168"/>
      <c r="D8" s="168"/>
      <c r="E8" s="168"/>
      <c r="F8" s="169"/>
      <c r="G8" s="126">
        <f>DATE(G7,1,1)</f>
        <v>45658</v>
      </c>
      <c r="H8" s="127"/>
      <c r="I8" s="128"/>
      <c r="J8" s="5"/>
      <c r="K8" s="5"/>
      <c r="L8" s="5"/>
      <c r="M8" s="5"/>
      <c r="N8" s="5"/>
      <c r="O8" s="8"/>
    </row>
    <row r="9" spans="2:18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8" ht="49.5" customHeight="1" x14ac:dyDescent="0.2">
      <c r="B10" s="144" t="s">
        <v>10</v>
      </c>
      <c r="C10" s="145"/>
      <c r="D10" s="146"/>
      <c r="E10" s="118" t="s">
        <v>11</v>
      </c>
      <c r="F10" s="120" t="s">
        <v>12</v>
      </c>
      <c r="G10" s="120" t="s">
        <v>13</v>
      </c>
      <c r="H10" s="120" t="s">
        <v>14</v>
      </c>
      <c r="I10" s="120" t="s">
        <v>15</v>
      </c>
      <c r="J10" s="120" t="s">
        <v>16</v>
      </c>
      <c r="K10" s="120" t="s">
        <v>17</v>
      </c>
      <c r="L10" s="154" t="s">
        <v>18</v>
      </c>
      <c r="M10" s="5"/>
      <c r="N10" s="140" t="s">
        <v>19</v>
      </c>
      <c r="O10" s="142" t="s">
        <v>20</v>
      </c>
      <c r="R10" s="11"/>
    </row>
    <row r="11" spans="2:18" s="13" customFormat="1" ht="16.5" customHeight="1" thickBot="1" x14ac:dyDescent="0.25">
      <c r="B11" s="147"/>
      <c r="C11" s="148"/>
      <c r="D11" s="149"/>
      <c r="E11" s="119"/>
      <c r="F11" s="121"/>
      <c r="G11" s="121"/>
      <c r="H11" s="121"/>
      <c r="I11" s="121"/>
      <c r="J11" s="121"/>
      <c r="K11" s="121"/>
      <c r="L11" s="155"/>
      <c r="M11" s="12"/>
      <c r="N11" s="141"/>
      <c r="O11" s="143"/>
    </row>
    <row r="12" spans="2:18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v>0</v>
      </c>
      <c r="M12" s="12"/>
      <c r="N12" s="17"/>
      <c r="O12" s="18"/>
    </row>
    <row r="13" spans="2:18" x14ac:dyDescent="0.2">
      <c r="B13" s="19">
        <f>G8</f>
        <v>45658</v>
      </c>
      <c r="C13" s="20">
        <f>B13</f>
        <v>45658</v>
      </c>
      <c r="D13" s="21"/>
      <c r="E13" s="22"/>
      <c r="F13" s="23"/>
      <c r="G13" s="23"/>
      <c r="H13" s="23"/>
      <c r="I13" s="24">
        <f>ROUND(20*24*(F13-E13-(H13-G13)),0)/20</f>
        <v>0</v>
      </c>
      <c r="J13" s="25"/>
      <c r="K13" s="24">
        <f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8" x14ac:dyDescent="0.2">
      <c r="B14" s="29">
        <f>B13+1</f>
        <v>45659</v>
      </c>
      <c r="C14" s="20">
        <f t="shared" ref="C14:C43" si="0">B14</f>
        <v>45659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>IF(OR(J14=$N$13,J14=$N$14),ROUND(20*$G$6/5,1)/20,0)</f>
        <v>0</v>
      </c>
      <c r="L14" s="36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8" x14ac:dyDescent="0.2">
      <c r="B15" s="29">
        <f t="shared" ref="B15:B43" si="4">B14+1</f>
        <v>45660</v>
      </c>
      <c r="C15" s="20">
        <f t="shared" si="0"/>
        <v>45660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ref="K15:K43" si="5">IF(OR(J15=$N$13,J15=$N$14),ROUND(20*$G$6/5,1)/20,0)</f>
        <v>0</v>
      </c>
      <c r="L15" s="36">
        <f t="shared" si="2"/>
        <v>0</v>
      </c>
      <c r="M15" s="5" t="str">
        <f t="shared" si="3"/>
        <v xml:space="preserve">  </v>
      </c>
      <c r="N15" s="37" t="s">
        <v>24</v>
      </c>
      <c r="O15" s="38" t="s">
        <v>25</v>
      </c>
    </row>
    <row r="16" spans="2:18" x14ac:dyDescent="0.2">
      <c r="B16" s="29">
        <f t="shared" si="4"/>
        <v>45661</v>
      </c>
      <c r="C16" s="20">
        <f t="shared" si="0"/>
        <v>45661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5"/>
        <v>0</v>
      </c>
      <c r="L16" s="36">
        <f t="shared" si="2"/>
        <v>0</v>
      </c>
      <c r="M16" s="5" t="str">
        <f t="shared" si="3"/>
        <v xml:space="preserve"> </v>
      </c>
      <c r="N16" s="37" t="s">
        <v>26</v>
      </c>
      <c r="O16" s="38" t="s">
        <v>25</v>
      </c>
    </row>
    <row r="17" spans="2:17" x14ac:dyDescent="0.2">
      <c r="B17" s="29">
        <f t="shared" si="4"/>
        <v>45662</v>
      </c>
      <c r="C17" s="20">
        <f t="shared" si="0"/>
        <v>45662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5"/>
        <v>0</v>
      </c>
      <c r="L17" s="36">
        <f t="shared" si="2"/>
        <v>0</v>
      </c>
      <c r="M17" s="5" t="str">
        <f t="shared" si="3"/>
        <v xml:space="preserve"> </v>
      </c>
      <c r="N17" s="37" t="s">
        <v>27</v>
      </c>
      <c r="O17" s="38" t="s">
        <v>25</v>
      </c>
    </row>
    <row r="18" spans="2:17" x14ac:dyDescent="0.2">
      <c r="B18" s="29">
        <f t="shared" si="4"/>
        <v>45663</v>
      </c>
      <c r="C18" s="20">
        <f t="shared" si="0"/>
        <v>45663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5"/>
        <v>0</v>
      </c>
      <c r="L18" s="36">
        <f t="shared" si="2"/>
        <v>0</v>
      </c>
      <c r="M18" s="5" t="str">
        <f t="shared" si="3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4"/>
        <v>45664</v>
      </c>
      <c r="C19" s="20">
        <f t="shared" si="0"/>
        <v>45664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5"/>
        <v>0</v>
      </c>
      <c r="L19" s="36">
        <f t="shared" si="2"/>
        <v>0</v>
      </c>
      <c r="M19" s="5" t="str">
        <f t="shared" si="3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4"/>
        <v>45665</v>
      </c>
      <c r="C20" s="20">
        <f t="shared" si="0"/>
        <v>45665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5"/>
        <v>0</v>
      </c>
      <c r="L20" s="36">
        <f t="shared" si="2"/>
        <v>0</v>
      </c>
      <c r="M20" s="5" t="str">
        <f t="shared" si="3"/>
        <v xml:space="preserve">  </v>
      </c>
      <c r="N20" s="5"/>
      <c r="O20" s="8"/>
    </row>
    <row r="21" spans="2:17" ht="12.75" customHeight="1" x14ac:dyDescent="0.2">
      <c r="B21" s="29">
        <f t="shared" si="4"/>
        <v>45666</v>
      </c>
      <c r="C21" s="20">
        <f t="shared" si="0"/>
        <v>45666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5"/>
        <v>0</v>
      </c>
      <c r="L21" s="36">
        <f t="shared" si="2"/>
        <v>0</v>
      </c>
      <c r="M21" s="5" t="str">
        <f t="shared" si="3"/>
        <v xml:space="preserve">  </v>
      </c>
      <c r="N21" s="150" t="s">
        <v>47</v>
      </c>
      <c r="O21" s="151"/>
    </row>
    <row r="22" spans="2:17" s="47" customFormat="1" ht="12.75" customHeight="1" thickBot="1" x14ac:dyDescent="0.25">
      <c r="B22" s="29">
        <f t="shared" si="4"/>
        <v>45667</v>
      </c>
      <c r="C22" s="20">
        <f t="shared" si="0"/>
        <v>45667</v>
      </c>
      <c r="D22" s="40"/>
      <c r="E22" s="41"/>
      <c r="F22" s="42"/>
      <c r="G22" s="42"/>
      <c r="H22" s="42"/>
      <c r="I22" s="43">
        <f t="shared" si="1"/>
        <v>0</v>
      </c>
      <c r="J22" s="44"/>
      <c r="K22" s="35">
        <f t="shared" si="5"/>
        <v>0</v>
      </c>
      <c r="L22" s="45">
        <f t="shared" si="2"/>
        <v>0</v>
      </c>
      <c r="M22" s="5" t="str">
        <f t="shared" si="3"/>
        <v xml:space="preserve">  </v>
      </c>
      <c r="N22" s="152"/>
      <c r="O22" s="153"/>
      <c r="P22" s="46"/>
      <c r="Q22" s="46"/>
    </row>
    <row r="23" spans="2:17" ht="12.75" customHeight="1" x14ac:dyDescent="0.2">
      <c r="B23" s="29">
        <f t="shared" si="4"/>
        <v>45668</v>
      </c>
      <c r="C23" s="20">
        <f t="shared" si="0"/>
        <v>45668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5"/>
        <v>0</v>
      </c>
      <c r="L23" s="36">
        <f t="shared" si="2"/>
        <v>0</v>
      </c>
      <c r="M23" s="5" t="str">
        <f t="shared" si="3"/>
        <v xml:space="preserve"> </v>
      </c>
      <c r="N23" s="131"/>
      <c r="O23" s="132"/>
    </row>
    <row r="24" spans="2:17" ht="12.75" customHeight="1" x14ac:dyDescent="0.2">
      <c r="B24" s="29">
        <f t="shared" si="4"/>
        <v>45669</v>
      </c>
      <c r="C24" s="20">
        <f t="shared" si="0"/>
        <v>45669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5"/>
        <v>0</v>
      </c>
      <c r="L24" s="36">
        <f t="shared" si="2"/>
        <v>0</v>
      </c>
      <c r="M24" s="5" t="str">
        <f t="shared" si="3"/>
        <v xml:space="preserve"> </v>
      </c>
      <c r="N24" s="135" t="s">
        <v>30</v>
      </c>
      <c r="O24" s="136"/>
    </row>
    <row r="25" spans="2:17" ht="12.75" customHeight="1" x14ac:dyDescent="0.2">
      <c r="B25" s="48">
        <f t="shared" si="4"/>
        <v>45670</v>
      </c>
      <c r="C25" s="20">
        <f t="shared" si="0"/>
        <v>45670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5"/>
        <v>0</v>
      </c>
      <c r="L25" s="36">
        <f t="shared" si="2"/>
        <v>0</v>
      </c>
      <c r="M25" s="5" t="str">
        <f t="shared" si="3"/>
        <v xml:space="preserve">  </v>
      </c>
      <c r="N25" s="129" t="s">
        <v>31</v>
      </c>
      <c r="O25" s="130"/>
    </row>
    <row r="26" spans="2:17" ht="12.75" customHeight="1" x14ac:dyDescent="0.2">
      <c r="B26" s="29">
        <f t="shared" si="4"/>
        <v>45671</v>
      </c>
      <c r="C26" s="20">
        <f t="shared" si="0"/>
        <v>45671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5"/>
        <v>0</v>
      </c>
      <c r="L26" s="36">
        <f t="shared" si="2"/>
        <v>0</v>
      </c>
      <c r="M26" s="5" t="str">
        <f t="shared" si="3"/>
        <v xml:space="preserve">  </v>
      </c>
      <c r="N26" s="129" t="s">
        <v>32</v>
      </c>
      <c r="O26" s="130"/>
    </row>
    <row r="27" spans="2:17" ht="12.75" customHeight="1" x14ac:dyDescent="0.2">
      <c r="B27" s="29">
        <f t="shared" si="4"/>
        <v>45672</v>
      </c>
      <c r="C27" s="20">
        <f t="shared" si="0"/>
        <v>45672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5"/>
        <v>0</v>
      </c>
      <c r="L27" s="36">
        <f t="shared" si="2"/>
        <v>0</v>
      </c>
      <c r="M27" s="5" t="str">
        <f t="shared" si="3"/>
        <v xml:space="preserve">  </v>
      </c>
      <c r="N27" s="129" t="s">
        <v>33</v>
      </c>
      <c r="O27" s="130"/>
    </row>
    <row r="28" spans="2:17" ht="12.75" customHeight="1" x14ac:dyDescent="0.2">
      <c r="B28" s="29">
        <f t="shared" si="4"/>
        <v>45673</v>
      </c>
      <c r="C28" s="20">
        <f t="shared" si="0"/>
        <v>45673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5"/>
        <v>0</v>
      </c>
      <c r="L28" s="36">
        <f t="shared" si="2"/>
        <v>0</v>
      </c>
      <c r="M28" s="5" t="str">
        <f t="shared" si="3"/>
        <v xml:space="preserve">  </v>
      </c>
      <c r="N28" s="129" t="s">
        <v>34</v>
      </c>
      <c r="O28" s="130"/>
    </row>
    <row r="29" spans="2:17" ht="12.75" customHeight="1" x14ac:dyDescent="0.2">
      <c r="B29" s="29">
        <f t="shared" si="4"/>
        <v>45674</v>
      </c>
      <c r="C29" s="20">
        <f t="shared" si="0"/>
        <v>45674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5"/>
        <v>0</v>
      </c>
      <c r="L29" s="36">
        <f t="shared" si="2"/>
        <v>0</v>
      </c>
      <c r="M29" s="5" t="str">
        <f t="shared" si="3"/>
        <v xml:space="preserve">  </v>
      </c>
      <c r="N29" s="133" t="s">
        <v>54</v>
      </c>
      <c r="O29" s="134"/>
    </row>
    <row r="30" spans="2:17" ht="12.75" customHeight="1" x14ac:dyDescent="0.2">
      <c r="B30" s="29">
        <f t="shared" si="4"/>
        <v>45675</v>
      </c>
      <c r="C30" s="20">
        <f t="shared" si="0"/>
        <v>45675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5"/>
        <v>0</v>
      </c>
      <c r="L30" s="36">
        <f t="shared" si="2"/>
        <v>0</v>
      </c>
      <c r="M30" s="5" t="str">
        <f t="shared" si="3"/>
        <v xml:space="preserve"> </v>
      </c>
      <c r="N30" s="124" t="s">
        <v>35</v>
      </c>
      <c r="O30" s="125"/>
    </row>
    <row r="31" spans="2:17" ht="12.75" customHeight="1" x14ac:dyDescent="0.2">
      <c r="B31" s="29">
        <f t="shared" si="4"/>
        <v>45676</v>
      </c>
      <c r="C31" s="20">
        <f t="shared" si="0"/>
        <v>45676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5"/>
        <v>0</v>
      </c>
      <c r="L31" s="36">
        <f t="shared" si="2"/>
        <v>0</v>
      </c>
      <c r="M31" s="5" t="str">
        <f t="shared" si="3"/>
        <v xml:space="preserve"> </v>
      </c>
      <c r="N31" s="124" t="s">
        <v>61</v>
      </c>
      <c r="O31" s="125"/>
    </row>
    <row r="32" spans="2:17" ht="12.75" customHeight="1" x14ac:dyDescent="0.2">
      <c r="B32" s="29">
        <f t="shared" si="4"/>
        <v>45677</v>
      </c>
      <c r="C32" s="20">
        <f t="shared" si="0"/>
        <v>45677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5"/>
        <v>0</v>
      </c>
      <c r="L32" s="36">
        <f t="shared" si="2"/>
        <v>0</v>
      </c>
      <c r="M32" s="5" t="str">
        <f t="shared" si="3"/>
        <v xml:space="preserve">  </v>
      </c>
      <c r="N32" s="124" t="s">
        <v>62</v>
      </c>
      <c r="O32" s="125"/>
    </row>
    <row r="33" spans="2:15" ht="12.75" customHeight="1" x14ac:dyDescent="0.2">
      <c r="B33" s="29">
        <f t="shared" si="4"/>
        <v>45678</v>
      </c>
      <c r="C33" s="20">
        <f t="shared" si="0"/>
        <v>45678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5"/>
        <v>0</v>
      </c>
      <c r="L33" s="36">
        <f t="shared" si="2"/>
        <v>0</v>
      </c>
      <c r="M33" s="5" t="str">
        <f t="shared" si="3"/>
        <v xml:space="preserve">  </v>
      </c>
      <c r="N33" s="124" t="s">
        <v>55</v>
      </c>
      <c r="O33" s="125"/>
    </row>
    <row r="34" spans="2:15" ht="12.75" customHeight="1" x14ac:dyDescent="0.2">
      <c r="B34" s="29">
        <f t="shared" si="4"/>
        <v>45679</v>
      </c>
      <c r="C34" s="20">
        <f t="shared" si="0"/>
        <v>45679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5"/>
        <v>0</v>
      </c>
      <c r="L34" s="36">
        <f t="shared" si="2"/>
        <v>0</v>
      </c>
      <c r="M34" s="5" t="str">
        <f t="shared" si="3"/>
        <v xml:space="preserve">  </v>
      </c>
      <c r="N34" s="124" t="s">
        <v>56</v>
      </c>
      <c r="O34" s="125"/>
    </row>
    <row r="35" spans="2:15" ht="12.75" customHeight="1" x14ac:dyDescent="0.2">
      <c r="B35" s="29">
        <f t="shared" si="4"/>
        <v>45680</v>
      </c>
      <c r="C35" s="20">
        <f t="shared" si="0"/>
        <v>45680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5"/>
        <v>0</v>
      </c>
      <c r="L35" s="36">
        <f t="shared" si="2"/>
        <v>0</v>
      </c>
      <c r="M35" s="5" t="str">
        <f t="shared" si="3"/>
        <v xml:space="preserve">  </v>
      </c>
      <c r="N35" s="124" t="s">
        <v>57</v>
      </c>
      <c r="O35" s="125"/>
    </row>
    <row r="36" spans="2:15" ht="12.75" customHeight="1" x14ac:dyDescent="0.2">
      <c r="B36" s="48">
        <f t="shared" si="4"/>
        <v>45681</v>
      </c>
      <c r="C36" s="20">
        <f t="shared" si="0"/>
        <v>45681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5"/>
        <v>0</v>
      </c>
      <c r="L36" s="36">
        <f t="shared" si="2"/>
        <v>0</v>
      </c>
      <c r="M36" s="5" t="str">
        <f t="shared" si="3"/>
        <v xml:space="preserve">  </v>
      </c>
      <c r="N36" s="124" t="s">
        <v>58</v>
      </c>
      <c r="O36" s="125"/>
    </row>
    <row r="37" spans="2:15" ht="12.75" customHeight="1" x14ac:dyDescent="0.2">
      <c r="B37" s="29">
        <f t="shared" si="4"/>
        <v>45682</v>
      </c>
      <c r="C37" s="20">
        <f t="shared" si="0"/>
        <v>45682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5"/>
        <v>0</v>
      </c>
      <c r="L37" s="36">
        <f t="shared" si="2"/>
        <v>0</v>
      </c>
      <c r="M37" s="5" t="str">
        <f t="shared" si="3"/>
        <v xml:space="preserve"> </v>
      </c>
      <c r="N37" s="124" t="s">
        <v>59</v>
      </c>
      <c r="O37" s="125"/>
    </row>
    <row r="38" spans="2:15" ht="12.75" customHeight="1" x14ac:dyDescent="0.2">
      <c r="B38" s="29">
        <f t="shared" si="4"/>
        <v>45683</v>
      </c>
      <c r="C38" s="20">
        <f t="shared" si="0"/>
        <v>45683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5"/>
        <v>0</v>
      </c>
      <c r="L38" s="36">
        <f t="shared" si="2"/>
        <v>0</v>
      </c>
      <c r="M38" s="5" t="str">
        <f t="shared" si="3"/>
        <v xml:space="preserve"> </v>
      </c>
      <c r="N38" s="124" t="s">
        <v>60</v>
      </c>
      <c r="O38" s="125"/>
    </row>
    <row r="39" spans="2:15" ht="12.75" customHeight="1" x14ac:dyDescent="0.2">
      <c r="B39" s="29">
        <f t="shared" si="4"/>
        <v>45684</v>
      </c>
      <c r="C39" s="20">
        <f t="shared" si="0"/>
        <v>45684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5"/>
        <v>0</v>
      </c>
      <c r="L39" s="36">
        <f t="shared" si="2"/>
        <v>0</v>
      </c>
      <c r="M39" s="5" t="str">
        <f t="shared" si="3"/>
        <v xml:space="preserve">  </v>
      </c>
      <c r="N39" s="124" t="s">
        <v>36</v>
      </c>
      <c r="O39" s="125"/>
    </row>
    <row r="40" spans="2:15" ht="12.75" customHeight="1" x14ac:dyDescent="0.2">
      <c r="B40" s="29">
        <f t="shared" si="4"/>
        <v>45685</v>
      </c>
      <c r="C40" s="20">
        <f t="shared" si="0"/>
        <v>45685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5"/>
        <v>0</v>
      </c>
      <c r="L40" s="36">
        <f t="shared" si="2"/>
        <v>0</v>
      </c>
      <c r="M40" s="5" t="str">
        <f t="shared" si="3"/>
        <v xml:space="preserve">  </v>
      </c>
      <c r="N40" s="135"/>
      <c r="O40" s="136"/>
    </row>
    <row r="41" spans="2:15" ht="12.75" customHeight="1" x14ac:dyDescent="0.2">
      <c r="B41" s="48">
        <f t="shared" si="4"/>
        <v>45686</v>
      </c>
      <c r="C41" s="20">
        <f t="shared" si="0"/>
        <v>45686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5"/>
        <v>0</v>
      </c>
      <c r="L41" s="36">
        <f t="shared" si="2"/>
        <v>0</v>
      </c>
      <c r="M41" s="5" t="str">
        <f t="shared" si="3"/>
        <v xml:space="preserve">  </v>
      </c>
      <c r="N41" s="135" t="s">
        <v>37</v>
      </c>
      <c r="O41" s="136"/>
    </row>
    <row r="42" spans="2:15" ht="12.75" customHeight="1" x14ac:dyDescent="0.2">
      <c r="B42" s="29">
        <f t="shared" si="4"/>
        <v>45687</v>
      </c>
      <c r="C42" s="20">
        <f t="shared" si="0"/>
        <v>45687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5"/>
        <v>0</v>
      </c>
      <c r="L42" s="36">
        <f t="shared" si="2"/>
        <v>0</v>
      </c>
      <c r="M42" s="5" t="str">
        <f t="shared" si="3"/>
        <v xml:space="preserve">  </v>
      </c>
      <c r="N42" s="49" t="s">
        <v>38</v>
      </c>
      <c r="O42" s="50"/>
    </row>
    <row r="43" spans="2:15" ht="12.75" customHeight="1" thickBot="1" x14ac:dyDescent="0.25">
      <c r="B43" s="51">
        <f t="shared" si="4"/>
        <v>45688</v>
      </c>
      <c r="C43" s="52">
        <f t="shared" si="0"/>
        <v>45688</v>
      </c>
      <c r="D43" s="53"/>
      <c r="E43" s="54"/>
      <c r="F43" s="55"/>
      <c r="G43" s="55"/>
      <c r="H43" s="55"/>
      <c r="I43" s="56">
        <f t="shared" si="1"/>
        <v>0</v>
      </c>
      <c r="J43" s="57"/>
      <c r="K43" s="56">
        <f t="shared" si="5"/>
        <v>0</v>
      </c>
      <c r="L43" s="58">
        <f t="shared" si="2"/>
        <v>0</v>
      </c>
      <c r="M43" s="5" t="str">
        <f t="shared" si="3"/>
        <v xml:space="preserve">  </v>
      </c>
      <c r="N43" s="129" t="s">
        <v>39</v>
      </c>
      <c r="O43" s="130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9"/>
      <c r="O44" s="60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0</v>
      </c>
      <c r="M45" s="5"/>
      <c r="N45" s="62" t="s">
        <v>19</v>
      </c>
      <c r="O45" s="63"/>
    </row>
    <row r="46" spans="2:15" ht="15.7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193.2</v>
      </c>
      <c r="M46" s="5"/>
      <c r="N46" s="129" t="s">
        <v>40</v>
      </c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-193.2</v>
      </c>
      <c r="M47" s="66"/>
      <c r="N47" s="122" t="s">
        <v>41</v>
      </c>
      <c r="O47" s="123"/>
    </row>
    <row r="49" spans="2:15" s="68" customFormat="1" ht="37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J49" s="1"/>
      <c r="K49" s="170" t="s">
        <v>46</v>
      </c>
      <c r="L49" s="171"/>
      <c r="M49" s="171"/>
      <c r="N49" s="172"/>
      <c r="O49" s="173"/>
    </row>
  </sheetData>
  <mergeCells count="57">
    <mergeCell ref="K49:M49"/>
    <mergeCell ref="N49:O49"/>
    <mergeCell ref="F49:I49"/>
    <mergeCell ref="B49:E49"/>
    <mergeCell ref="N32:O32"/>
    <mergeCell ref="N37:O37"/>
    <mergeCell ref="N39:O39"/>
    <mergeCell ref="N43:O43"/>
    <mergeCell ref="N41:O41"/>
    <mergeCell ref="N46:O46"/>
    <mergeCell ref="N35:O35"/>
    <mergeCell ref="N40:O40"/>
    <mergeCell ref="N38:O38"/>
    <mergeCell ref="J47:K47"/>
    <mergeCell ref="J46:K46"/>
    <mergeCell ref="J45:K45"/>
    <mergeCell ref="B2:O2"/>
    <mergeCell ref="N10:N11"/>
    <mergeCell ref="O10:O11"/>
    <mergeCell ref="B10:D11"/>
    <mergeCell ref="N21:O22"/>
    <mergeCell ref="I10:I11"/>
    <mergeCell ref="J10:J11"/>
    <mergeCell ref="L10:L11"/>
    <mergeCell ref="H10:H11"/>
    <mergeCell ref="J4:K4"/>
    <mergeCell ref="J5:K5"/>
    <mergeCell ref="B4:F4"/>
    <mergeCell ref="B5:F5"/>
    <mergeCell ref="B6:F6"/>
    <mergeCell ref="B7:F7"/>
    <mergeCell ref="B8:F8"/>
    <mergeCell ref="N47:O47"/>
    <mergeCell ref="N36:O36"/>
    <mergeCell ref="N33:O33"/>
    <mergeCell ref="N34:O34"/>
    <mergeCell ref="G8:I8"/>
    <mergeCell ref="K10:K11"/>
    <mergeCell ref="N31:O31"/>
    <mergeCell ref="N27:O27"/>
    <mergeCell ref="N23:O23"/>
    <mergeCell ref="N28:O28"/>
    <mergeCell ref="N30:O30"/>
    <mergeCell ref="N29:O29"/>
    <mergeCell ref="N26:O26"/>
    <mergeCell ref="N24:O24"/>
    <mergeCell ref="N25:O25"/>
    <mergeCell ref="B12:D12"/>
    <mergeCell ref="L4:N4"/>
    <mergeCell ref="L5:N5"/>
    <mergeCell ref="G4:I4"/>
    <mergeCell ref="G6:I6"/>
    <mergeCell ref="G5:I5"/>
    <mergeCell ref="G7:I7"/>
    <mergeCell ref="E10:E11"/>
    <mergeCell ref="F10:F11"/>
    <mergeCell ref="G10:G11"/>
  </mergeCells>
  <conditionalFormatting sqref="E13:H43 J13:J43">
    <cfRule type="expression" dxfId="23" priority="1" stopIfTrue="1">
      <formula>($M13=" ")</formula>
    </cfRule>
  </conditionalFormatting>
  <conditionalFormatting sqref="L47">
    <cfRule type="expression" dxfId="22" priority="5" stopIfTrue="1">
      <formula>($L$47&lt;0)</formula>
    </cfRule>
  </conditionalFormatting>
  <dataValidations count="1">
    <dataValidation type="list" allowBlank="1" showInputMessage="1" showErrorMessage="1" sqref="J13:J43" xr:uid="{17A303D9-7966-41AC-8D0A-959929F884BA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E54E-BADD-4D9A-B199-C8130C7E0D8F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DATE(G7,10,1)</f>
        <v>45931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Septembre!L46</f>
        <v>-1638.0000000000002</v>
      </c>
      <c r="M12" s="12"/>
      <c r="N12" s="17"/>
      <c r="O12" s="18"/>
    </row>
    <row r="13" spans="2:15" x14ac:dyDescent="0.2">
      <c r="B13" s="29">
        <f>G8</f>
        <v>45931</v>
      </c>
      <c r="C13" s="69">
        <f>B13</f>
        <v>45931</v>
      </c>
      <c r="D13" s="21"/>
      <c r="E13" s="22"/>
      <c r="F13" s="23"/>
      <c r="G13" s="23"/>
      <c r="H13" s="23"/>
      <c r="I13" s="24">
        <f>ROUND(20*24*(F13-E13-(H13-G13)),0)/20</f>
        <v>0</v>
      </c>
      <c r="J13" s="25"/>
      <c r="K13" s="24">
        <f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x14ac:dyDescent="0.2">
      <c r="B14" s="29">
        <f>B13+1</f>
        <v>45932</v>
      </c>
      <c r="C14" s="100">
        <f t="shared" ref="C14:C43" si="0">B14</f>
        <v>45932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 t="shared" ref="K14:K43" si="2">IF(OR(J14=$N$13,J14=$N$14,),ROUND(20*$G$6/5,1)/20,0)</f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x14ac:dyDescent="0.2">
      <c r="B15" s="29">
        <f t="shared" ref="B15:B43" si="5">B14+1</f>
        <v>45933</v>
      </c>
      <c r="C15" s="100">
        <f t="shared" si="0"/>
        <v>45933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si="2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5"/>
        <v>45934</v>
      </c>
      <c r="C16" s="100">
        <f t="shared" si="0"/>
        <v>45934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2"/>
        <v>0</v>
      </c>
      <c r="L16" s="36">
        <f t="shared" si="3"/>
        <v>0</v>
      </c>
      <c r="M16" s="5" t="str">
        <f t="shared" si="4"/>
        <v xml:space="preserve"> </v>
      </c>
      <c r="N16" s="37" t="s">
        <v>26</v>
      </c>
      <c r="O16" s="38" t="s">
        <v>25</v>
      </c>
    </row>
    <row r="17" spans="2:17" x14ac:dyDescent="0.2">
      <c r="B17" s="29">
        <f t="shared" si="5"/>
        <v>45935</v>
      </c>
      <c r="C17" s="100">
        <f t="shared" si="0"/>
        <v>45935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2"/>
        <v>0</v>
      </c>
      <c r="L17" s="36">
        <f t="shared" si="3"/>
        <v>0</v>
      </c>
      <c r="M17" s="5" t="str">
        <f t="shared" si="4"/>
        <v xml:space="preserve"> </v>
      </c>
      <c r="N17" s="37" t="s">
        <v>27</v>
      </c>
      <c r="O17" s="38" t="s">
        <v>25</v>
      </c>
    </row>
    <row r="18" spans="2:17" x14ac:dyDescent="0.2">
      <c r="B18" s="29">
        <f t="shared" si="5"/>
        <v>45936</v>
      </c>
      <c r="C18" s="100">
        <f t="shared" si="0"/>
        <v>45936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2"/>
        <v>0</v>
      </c>
      <c r="L18" s="36">
        <f t="shared" si="3"/>
        <v>0</v>
      </c>
      <c r="M18" s="5" t="str">
        <f t="shared" si="4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45937</v>
      </c>
      <c r="C19" s="100">
        <f t="shared" si="0"/>
        <v>45937</v>
      </c>
      <c r="D19" s="30"/>
      <c r="E19" s="93"/>
      <c r="F19" s="89"/>
      <c r="G19" s="89"/>
      <c r="H19" s="89"/>
      <c r="I19" s="33">
        <f t="shared" si="1"/>
        <v>0</v>
      </c>
      <c r="J19" s="90"/>
      <c r="K19" s="35">
        <f t="shared" si="2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45938</v>
      </c>
      <c r="C20" s="100">
        <f t="shared" si="0"/>
        <v>45938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2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9">
        <f t="shared" si="5"/>
        <v>45939</v>
      </c>
      <c r="C21" s="100">
        <f t="shared" si="0"/>
        <v>45939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2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45940</v>
      </c>
      <c r="C22" s="100">
        <f t="shared" si="0"/>
        <v>45940</v>
      </c>
      <c r="D22" s="40"/>
      <c r="E22" s="41"/>
      <c r="F22" s="42"/>
      <c r="G22" s="42"/>
      <c r="H22" s="42"/>
      <c r="I22" s="43">
        <f t="shared" si="1"/>
        <v>0</v>
      </c>
      <c r="J22" s="44"/>
      <c r="K22" s="35">
        <f t="shared" si="2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x14ac:dyDescent="0.2">
      <c r="B23" s="84">
        <f t="shared" si="5"/>
        <v>45941</v>
      </c>
      <c r="C23" s="100">
        <f t="shared" si="0"/>
        <v>45941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2"/>
        <v>0</v>
      </c>
      <c r="L23" s="36">
        <f t="shared" si="3"/>
        <v>0</v>
      </c>
      <c r="M23" s="5" t="str">
        <f t="shared" si="4"/>
        <v xml:space="preserve"> </v>
      </c>
      <c r="N23" s="186"/>
      <c r="O23" s="187"/>
    </row>
    <row r="24" spans="2:17" ht="12.75" customHeight="1" x14ac:dyDescent="0.2">
      <c r="B24" s="29">
        <f t="shared" si="5"/>
        <v>45942</v>
      </c>
      <c r="C24" s="100">
        <f t="shared" si="0"/>
        <v>45942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2"/>
        <v>0</v>
      </c>
      <c r="L24" s="36">
        <f t="shared" si="3"/>
        <v>0</v>
      </c>
      <c r="M24" s="5" t="str">
        <f t="shared" si="4"/>
        <v xml:space="preserve"> </v>
      </c>
      <c r="N24" s="129" t="s">
        <v>49</v>
      </c>
      <c r="O24" s="136"/>
    </row>
    <row r="25" spans="2:17" ht="12.75" customHeight="1" x14ac:dyDescent="0.2">
      <c r="B25" s="29">
        <f t="shared" si="5"/>
        <v>45943</v>
      </c>
      <c r="C25" s="100">
        <f t="shared" si="0"/>
        <v>45943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2"/>
        <v>0</v>
      </c>
      <c r="L25" s="36">
        <f t="shared" si="3"/>
        <v>0</v>
      </c>
      <c r="M25" s="5" t="str">
        <f t="shared" si="4"/>
        <v xml:space="preserve">  </v>
      </c>
      <c r="N25" s="129" t="s">
        <v>50</v>
      </c>
      <c r="O25" s="130"/>
    </row>
    <row r="26" spans="2:17" ht="12.75" customHeight="1" x14ac:dyDescent="0.2">
      <c r="B26" s="84">
        <f t="shared" si="5"/>
        <v>45944</v>
      </c>
      <c r="C26" s="100">
        <f t="shared" si="0"/>
        <v>45944</v>
      </c>
      <c r="D26" s="30"/>
      <c r="E26" s="93"/>
      <c r="F26" s="89"/>
      <c r="G26" s="89"/>
      <c r="H26" s="89"/>
      <c r="I26" s="33">
        <f t="shared" si="1"/>
        <v>0</v>
      </c>
      <c r="J26" s="90"/>
      <c r="K26" s="35">
        <f t="shared" si="2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x14ac:dyDescent="0.2">
      <c r="B27" s="29">
        <f t="shared" si="5"/>
        <v>45945</v>
      </c>
      <c r="C27" s="100">
        <f t="shared" si="0"/>
        <v>45945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2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x14ac:dyDescent="0.2">
      <c r="B28" s="84">
        <f t="shared" si="5"/>
        <v>45946</v>
      </c>
      <c r="C28" s="100">
        <f t="shared" si="0"/>
        <v>45946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2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x14ac:dyDescent="0.2">
      <c r="B29" s="29">
        <f t="shared" si="5"/>
        <v>45947</v>
      </c>
      <c r="C29" s="100">
        <f t="shared" si="0"/>
        <v>45947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2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x14ac:dyDescent="0.2">
      <c r="B30" s="29">
        <f t="shared" si="5"/>
        <v>45948</v>
      </c>
      <c r="C30" s="100">
        <f t="shared" si="0"/>
        <v>45948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2"/>
        <v>0</v>
      </c>
      <c r="L30" s="36">
        <f t="shared" si="3"/>
        <v>0</v>
      </c>
      <c r="M30" s="5" t="str">
        <f t="shared" si="4"/>
        <v xml:space="preserve"> </v>
      </c>
      <c r="N30" s="135"/>
      <c r="O30" s="136"/>
    </row>
    <row r="31" spans="2:17" ht="12.75" customHeight="1" x14ac:dyDescent="0.2">
      <c r="B31" s="84">
        <f t="shared" si="5"/>
        <v>45949</v>
      </c>
      <c r="C31" s="100">
        <f t="shared" si="0"/>
        <v>45949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2"/>
        <v>0</v>
      </c>
      <c r="L31" s="36">
        <f t="shared" si="3"/>
        <v>0</v>
      </c>
      <c r="M31" s="5" t="str">
        <f t="shared" si="4"/>
        <v xml:space="preserve"> </v>
      </c>
      <c r="N31" s="129"/>
      <c r="O31" s="130"/>
    </row>
    <row r="32" spans="2:17" ht="12.75" customHeight="1" x14ac:dyDescent="0.2">
      <c r="B32" s="29">
        <f t="shared" si="5"/>
        <v>45950</v>
      </c>
      <c r="C32" s="100">
        <f t="shared" si="0"/>
        <v>45950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2"/>
        <v>0</v>
      </c>
      <c r="L32" s="36">
        <f t="shared" si="3"/>
        <v>0</v>
      </c>
      <c r="M32" s="5" t="str">
        <f t="shared" si="4"/>
        <v xml:space="preserve">  </v>
      </c>
      <c r="N32" s="129"/>
      <c r="O32" s="130"/>
    </row>
    <row r="33" spans="2:15" ht="12.75" customHeight="1" x14ac:dyDescent="0.2">
      <c r="B33" s="84">
        <f t="shared" si="5"/>
        <v>45951</v>
      </c>
      <c r="C33" s="100">
        <f t="shared" si="0"/>
        <v>45951</v>
      </c>
      <c r="D33" s="30"/>
      <c r="E33" s="93"/>
      <c r="F33" s="89"/>
      <c r="G33" s="89"/>
      <c r="H33" s="89"/>
      <c r="I33" s="33">
        <f t="shared" si="1"/>
        <v>0</v>
      </c>
      <c r="J33" s="90"/>
      <c r="K33" s="35">
        <f t="shared" si="2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x14ac:dyDescent="0.2">
      <c r="B34" s="29">
        <f t="shared" si="5"/>
        <v>45952</v>
      </c>
      <c r="C34" s="100">
        <f t="shared" si="0"/>
        <v>45952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2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x14ac:dyDescent="0.2">
      <c r="B35" s="29">
        <f t="shared" si="5"/>
        <v>45953</v>
      </c>
      <c r="C35" s="100">
        <f t="shared" si="0"/>
        <v>45953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2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x14ac:dyDescent="0.2">
      <c r="B36" s="84">
        <f t="shared" si="5"/>
        <v>45954</v>
      </c>
      <c r="C36" s="100">
        <f t="shared" si="0"/>
        <v>45954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2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x14ac:dyDescent="0.2">
      <c r="B37" s="29">
        <f t="shared" si="5"/>
        <v>45955</v>
      </c>
      <c r="C37" s="100">
        <f t="shared" si="0"/>
        <v>45955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2"/>
        <v>0</v>
      </c>
      <c r="L37" s="36">
        <f t="shared" si="3"/>
        <v>0</v>
      </c>
      <c r="M37" s="5" t="str">
        <f t="shared" si="4"/>
        <v xml:space="preserve"> </v>
      </c>
      <c r="N37" s="129"/>
      <c r="O37" s="130"/>
    </row>
    <row r="38" spans="2:15" ht="12.75" customHeight="1" x14ac:dyDescent="0.2">
      <c r="B38" s="29">
        <f t="shared" si="5"/>
        <v>45956</v>
      </c>
      <c r="C38" s="100">
        <f t="shared" si="0"/>
        <v>45956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2"/>
        <v>0</v>
      </c>
      <c r="L38" s="36">
        <f t="shared" si="3"/>
        <v>0</v>
      </c>
      <c r="M38" s="5" t="str">
        <f t="shared" si="4"/>
        <v xml:space="preserve"> </v>
      </c>
      <c r="N38" s="129"/>
      <c r="O38" s="130"/>
    </row>
    <row r="39" spans="2:15" ht="12.75" customHeight="1" x14ac:dyDescent="0.2">
      <c r="B39" s="84">
        <f t="shared" si="5"/>
        <v>45957</v>
      </c>
      <c r="C39" s="100">
        <f t="shared" si="0"/>
        <v>45957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2"/>
        <v>0</v>
      </c>
      <c r="L39" s="36">
        <f t="shared" si="3"/>
        <v>0</v>
      </c>
      <c r="M39" s="5" t="str">
        <f t="shared" si="4"/>
        <v xml:space="preserve">  </v>
      </c>
      <c r="N39" s="186"/>
      <c r="O39" s="187"/>
    </row>
    <row r="40" spans="2:15" ht="12.75" customHeight="1" x14ac:dyDescent="0.2">
      <c r="B40" s="29">
        <f t="shared" si="5"/>
        <v>45958</v>
      </c>
      <c r="C40" s="100">
        <f t="shared" si="0"/>
        <v>45958</v>
      </c>
      <c r="D40" s="30"/>
      <c r="E40" s="93"/>
      <c r="F40" s="89"/>
      <c r="G40" s="89"/>
      <c r="H40" s="89"/>
      <c r="I40" s="33">
        <f t="shared" si="1"/>
        <v>0</v>
      </c>
      <c r="J40" s="90"/>
      <c r="K40" s="35">
        <f t="shared" si="2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x14ac:dyDescent="0.2">
      <c r="B41" s="84">
        <f t="shared" si="5"/>
        <v>45959</v>
      </c>
      <c r="C41" s="100">
        <f t="shared" si="0"/>
        <v>45959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2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x14ac:dyDescent="0.2">
      <c r="B42" s="29">
        <f t="shared" si="5"/>
        <v>45960</v>
      </c>
      <c r="C42" s="100">
        <f t="shared" si="0"/>
        <v>45960</v>
      </c>
      <c r="D42" s="30"/>
      <c r="E42" s="31"/>
      <c r="F42" s="32"/>
      <c r="G42" s="32"/>
      <c r="H42" s="32"/>
      <c r="I42" s="33">
        <f t="shared" si="1"/>
        <v>0</v>
      </c>
      <c r="J42" s="34"/>
      <c r="K42" s="95">
        <f t="shared" si="2"/>
        <v>0</v>
      </c>
      <c r="L42" s="36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51">
        <f t="shared" si="5"/>
        <v>45961</v>
      </c>
      <c r="C43" s="52">
        <f t="shared" si="0"/>
        <v>45961</v>
      </c>
      <c r="D43" s="53"/>
      <c r="E43" s="54"/>
      <c r="F43" s="55"/>
      <c r="G43" s="55"/>
      <c r="H43" s="55"/>
      <c r="I43" s="56">
        <f t="shared" si="1"/>
        <v>0</v>
      </c>
      <c r="J43" s="57"/>
      <c r="K43" s="56">
        <f t="shared" si="2"/>
        <v>0</v>
      </c>
      <c r="L43" s="58">
        <f t="shared" si="3"/>
        <v>0</v>
      </c>
      <c r="M43" s="5" t="str">
        <f t="shared" si="4"/>
        <v xml:space="preserve">  </v>
      </c>
      <c r="N43" s="186"/>
      <c r="O43" s="187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00"/>
      <c r="O44" s="201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-1638.0000000000002</v>
      </c>
      <c r="M45" s="5"/>
      <c r="N45" s="186"/>
      <c r="O45" s="187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193.2</v>
      </c>
      <c r="M46" s="5"/>
      <c r="N46" s="129"/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-1831.2000000000003</v>
      </c>
      <c r="M47" s="66"/>
      <c r="N47" s="122"/>
      <c r="O47" s="123"/>
    </row>
    <row r="49" spans="2:15" ht="40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K49" s="170" t="s">
        <v>46</v>
      </c>
      <c r="L49" s="171"/>
      <c r="M49" s="171"/>
      <c r="N49" s="192"/>
      <c r="O49" s="192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1:O41"/>
    <mergeCell ref="N42:O42"/>
    <mergeCell ref="N43:O43"/>
    <mergeCell ref="N44:O44"/>
    <mergeCell ref="J45:K45"/>
    <mergeCell ref="N45:O45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3 J13:J43">
    <cfRule type="expression" dxfId="5" priority="2" stopIfTrue="1">
      <formula>($M13=" ")</formula>
    </cfRule>
  </conditionalFormatting>
  <conditionalFormatting sqref="L47">
    <cfRule type="expression" dxfId="4" priority="1" stopIfTrue="1">
      <formula>($L$47&lt;0)</formula>
    </cfRule>
  </conditionalFormatting>
  <dataValidations count="1">
    <dataValidation type="list" allowBlank="1" showInputMessage="1" showErrorMessage="1" sqref="J13:J43" xr:uid="{AA1F399C-AF93-4F47-9CD5-D03D6176A550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978D-3588-4DDA-92BA-06E0C60E69DF}">
  <sheetPr>
    <pageSetUpPr fitToPage="1"/>
  </sheetPr>
  <dimension ref="B1:Q48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DATE(G7,11,1)</f>
        <v>45962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Octobre!L47</f>
        <v>-1831.2000000000003</v>
      </c>
      <c r="M12" s="12"/>
      <c r="N12" s="17"/>
      <c r="O12" s="18"/>
    </row>
    <row r="13" spans="2:15" x14ac:dyDescent="0.2">
      <c r="B13" s="29">
        <f>G8</f>
        <v>45962</v>
      </c>
      <c r="C13" s="69">
        <f>B13</f>
        <v>45962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2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7" t="s">
        <v>21</v>
      </c>
      <c r="O13" s="28" t="s">
        <v>22</v>
      </c>
    </row>
    <row r="14" spans="2:15" x14ac:dyDescent="0.2">
      <c r="B14" s="29">
        <f>B13+1</f>
        <v>45963</v>
      </c>
      <c r="C14" s="100">
        <f t="shared" ref="C14:C42" si="1">B14</f>
        <v>45963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</v>
      </c>
      <c r="N14" s="37" t="s">
        <v>23</v>
      </c>
      <c r="O14" s="28" t="s">
        <v>22</v>
      </c>
    </row>
    <row r="15" spans="2:15" x14ac:dyDescent="0.2">
      <c r="B15" s="29">
        <f t="shared" ref="B15:B42" si="5">B14+1</f>
        <v>45964</v>
      </c>
      <c r="C15" s="100">
        <f t="shared" si="1"/>
        <v>45964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5"/>
        <v>45965</v>
      </c>
      <c r="C16" s="100">
        <f t="shared" si="1"/>
        <v>45965</v>
      </c>
      <c r="D16" s="30"/>
      <c r="E16" s="93"/>
      <c r="F16" s="89"/>
      <c r="G16" s="89"/>
      <c r="H16" s="89"/>
      <c r="I16" s="33">
        <f t="shared" si="2"/>
        <v>0</v>
      </c>
      <c r="J16" s="90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5"/>
        <v>45966</v>
      </c>
      <c r="C17" s="100">
        <f t="shared" si="1"/>
        <v>45966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x14ac:dyDescent="0.2">
      <c r="B18" s="29">
        <f t="shared" si="5"/>
        <v>45967</v>
      </c>
      <c r="C18" s="100">
        <f t="shared" si="1"/>
        <v>45967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45968</v>
      </c>
      <c r="C19" s="100">
        <f t="shared" si="1"/>
        <v>45968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45969</v>
      </c>
      <c r="C20" s="100">
        <f t="shared" si="1"/>
        <v>45969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">
      <c r="B21" s="29">
        <f t="shared" si="5"/>
        <v>45970</v>
      </c>
      <c r="C21" s="20">
        <f t="shared" si="1"/>
        <v>45970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45971</v>
      </c>
      <c r="C22" s="100">
        <f t="shared" si="1"/>
        <v>45971</v>
      </c>
      <c r="D22" s="40"/>
      <c r="E22" s="4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x14ac:dyDescent="0.2">
      <c r="B23" s="29">
        <f t="shared" si="5"/>
        <v>45972</v>
      </c>
      <c r="C23" s="100">
        <f t="shared" si="1"/>
        <v>45972</v>
      </c>
      <c r="D23" s="30"/>
      <c r="E23" s="93"/>
      <c r="F23" s="89"/>
      <c r="G23" s="89"/>
      <c r="H23" s="89"/>
      <c r="I23" s="33">
        <f t="shared" si="2"/>
        <v>0</v>
      </c>
      <c r="J23" s="90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x14ac:dyDescent="0.2">
      <c r="B24" s="29">
        <f t="shared" si="5"/>
        <v>45973</v>
      </c>
      <c r="C24" s="20">
        <f t="shared" si="1"/>
        <v>45973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x14ac:dyDescent="0.2">
      <c r="B25" s="84">
        <f t="shared" si="5"/>
        <v>45974</v>
      </c>
      <c r="C25" s="73">
        <f t="shared" si="1"/>
        <v>45974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129" t="s">
        <v>50</v>
      </c>
      <c r="O25" s="130"/>
    </row>
    <row r="26" spans="2:17" ht="12.75" customHeight="1" x14ac:dyDescent="0.2">
      <c r="B26" s="29">
        <f t="shared" si="5"/>
        <v>45975</v>
      </c>
      <c r="C26" s="20">
        <f t="shared" si="1"/>
        <v>45975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x14ac:dyDescent="0.2">
      <c r="B27" s="29">
        <f t="shared" si="5"/>
        <v>45976</v>
      </c>
      <c r="C27" s="20">
        <f t="shared" si="1"/>
        <v>45976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129" t="s">
        <v>51</v>
      </c>
      <c r="O27" s="130"/>
    </row>
    <row r="28" spans="2:17" ht="12.75" customHeight="1" x14ac:dyDescent="0.2">
      <c r="B28" s="84">
        <f t="shared" si="5"/>
        <v>45977</v>
      </c>
      <c r="C28" s="20">
        <f t="shared" si="1"/>
        <v>45977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129"/>
      <c r="O28" s="130"/>
    </row>
    <row r="29" spans="2:17" ht="12.75" customHeight="1" x14ac:dyDescent="0.2">
      <c r="B29" s="29">
        <f t="shared" si="5"/>
        <v>45978</v>
      </c>
      <c r="C29" s="20">
        <f t="shared" si="1"/>
        <v>45978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x14ac:dyDescent="0.2">
      <c r="B30" s="84">
        <f t="shared" si="5"/>
        <v>45979</v>
      </c>
      <c r="C30" s="20">
        <f t="shared" si="1"/>
        <v>45979</v>
      </c>
      <c r="D30" s="30"/>
      <c r="E30" s="93"/>
      <c r="F30" s="89"/>
      <c r="G30" s="89"/>
      <c r="H30" s="89"/>
      <c r="I30" s="33">
        <f t="shared" si="2"/>
        <v>0</v>
      </c>
      <c r="J30" s="90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x14ac:dyDescent="0.2">
      <c r="B31" s="29">
        <f t="shared" si="5"/>
        <v>45980</v>
      </c>
      <c r="C31" s="73">
        <f t="shared" si="1"/>
        <v>45980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x14ac:dyDescent="0.2">
      <c r="B32" s="29">
        <f t="shared" si="5"/>
        <v>45981</v>
      </c>
      <c r="C32" s="20">
        <f t="shared" si="1"/>
        <v>45981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129"/>
      <c r="O32" s="130"/>
    </row>
    <row r="33" spans="2:15" ht="12.75" customHeight="1" x14ac:dyDescent="0.2">
      <c r="B33" s="84">
        <f t="shared" si="5"/>
        <v>45982</v>
      </c>
      <c r="C33" s="73">
        <f t="shared" si="1"/>
        <v>45982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x14ac:dyDescent="0.2">
      <c r="B34" s="29">
        <f t="shared" si="5"/>
        <v>45983</v>
      </c>
      <c r="C34" s="20">
        <f t="shared" si="1"/>
        <v>45983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129"/>
      <c r="O34" s="130"/>
    </row>
    <row r="35" spans="2:15" ht="12.75" customHeight="1" x14ac:dyDescent="0.2">
      <c r="B35" s="84">
        <f t="shared" si="5"/>
        <v>45984</v>
      </c>
      <c r="C35" s="73">
        <f t="shared" si="1"/>
        <v>45984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129"/>
      <c r="O35" s="130"/>
    </row>
    <row r="36" spans="2:15" ht="12.75" customHeight="1" x14ac:dyDescent="0.2">
      <c r="B36" s="29">
        <f t="shared" si="5"/>
        <v>45985</v>
      </c>
      <c r="C36" s="20">
        <f t="shared" si="1"/>
        <v>45985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x14ac:dyDescent="0.2">
      <c r="B37" s="29">
        <f t="shared" si="5"/>
        <v>45986</v>
      </c>
      <c r="C37" s="73">
        <f t="shared" si="1"/>
        <v>45986</v>
      </c>
      <c r="D37" s="30"/>
      <c r="E37" s="93"/>
      <c r="F37" s="89"/>
      <c r="G37" s="89"/>
      <c r="H37" s="89"/>
      <c r="I37" s="33">
        <f t="shared" si="2"/>
        <v>0</v>
      </c>
      <c r="J37" s="90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x14ac:dyDescent="0.2">
      <c r="B38" s="84">
        <f t="shared" si="5"/>
        <v>45987</v>
      </c>
      <c r="C38" s="20">
        <f t="shared" si="1"/>
        <v>45987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x14ac:dyDescent="0.2">
      <c r="B39" s="29">
        <f t="shared" si="5"/>
        <v>45988</v>
      </c>
      <c r="C39" s="73">
        <f t="shared" si="1"/>
        <v>45988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86"/>
      <c r="O39" s="187"/>
    </row>
    <row r="40" spans="2:15" ht="12.75" customHeight="1" x14ac:dyDescent="0.2">
      <c r="B40" s="29">
        <f t="shared" si="5"/>
        <v>45989</v>
      </c>
      <c r="C40" s="20">
        <f t="shared" si="1"/>
        <v>45989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x14ac:dyDescent="0.2">
      <c r="B41" s="84">
        <f t="shared" si="5"/>
        <v>45990</v>
      </c>
      <c r="C41" s="73">
        <f t="shared" si="1"/>
        <v>45990</v>
      </c>
      <c r="D41" s="30"/>
      <c r="E41" s="31"/>
      <c r="F41" s="32"/>
      <c r="G41" s="32"/>
      <c r="H41" s="32"/>
      <c r="I41" s="33">
        <f t="shared" si="2"/>
        <v>0</v>
      </c>
      <c r="J41" s="34"/>
      <c r="K41" s="95">
        <f t="shared" si="0"/>
        <v>0</v>
      </c>
      <c r="L41" s="36">
        <f t="shared" si="3"/>
        <v>0</v>
      </c>
      <c r="M41" s="5" t="str">
        <f t="shared" si="4"/>
        <v xml:space="preserve"> </v>
      </c>
      <c r="N41" s="129"/>
      <c r="O41" s="130"/>
    </row>
    <row r="42" spans="2:15" ht="12.75" customHeight="1" thickBot="1" x14ac:dyDescent="0.25">
      <c r="B42" s="51">
        <f t="shared" si="5"/>
        <v>45991</v>
      </c>
      <c r="C42" s="52">
        <f t="shared" si="1"/>
        <v>45991</v>
      </c>
      <c r="D42" s="53"/>
      <c r="E42" s="54"/>
      <c r="F42" s="55"/>
      <c r="G42" s="55"/>
      <c r="H42" s="55"/>
      <c r="I42" s="56">
        <f t="shared" si="2"/>
        <v>0</v>
      </c>
      <c r="J42" s="57"/>
      <c r="K42" s="56">
        <f t="shared" si="0"/>
        <v>0</v>
      </c>
      <c r="L42" s="58">
        <f t="shared" si="3"/>
        <v>0</v>
      </c>
      <c r="M42" s="5" t="str">
        <f t="shared" si="4"/>
        <v xml:space="preserve"> </v>
      </c>
      <c r="N42" s="129"/>
      <c r="O42" s="130"/>
    </row>
    <row r="43" spans="2:15" ht="12.75" customHeight="1" thickBo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86"/>
      <c r="O43" s="187"/>
    </row>
    <row r="44" spans="2:15" ht="16.5" customHeight="1" x14ac:dyDescent="0.25">
      <c r="B44" s="10"/>
      <c r="C44" s="5"/>
      <c r="D44" s="5"/>
      <c r="E44" s="5"/>
      <c r="F44" s="5"/>
      <c r="G44" s="5"/>
      <c r="H44" s="5"/>
      <c r="I44" s="5"/>
      <c r="J44" s="156" t="s">
        <v>42</v>
      </c>
      <c r="K44" s="157"/>
      <c r="L44" s="61">
        <f>SUM(L12:L43)</f>
        <v>-1831.2000000000003</v>
      </c>
      <c r="M44" s="5"/>
      <c r="N44" s="186"/>
      <c r="O44" s="187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61" t="s">
        <v>43</v>
      </c>
      <c r="K45" s="163"/>
      <c r="L45" s="64">
        <f>COUNTIF(M13:M42,"??")*$G$6/5</f>
        <v>168</v>
      </c>
      <c r="M45" s="5"/>
      <c r="N45" s="129"/>
      <c r="O45" s="130"/>
    </row>
    <row r="46" spans="2:15" ht="16.5" customHeight="1" thickBot="1" x14ac:dyDescent="0.3">
      <c r="B46" s="65"/>
      <c r="C46" s="66"/>
      <c r="D46" s="66"/>
      <c r="E46" s="66"/>
      <c r="F46" s="66"/>
      <c r="G46" s="66"/>
      <c r="H46" s="66"/>
      <c r="I46" s="66"/>
      <c r="J46" s="180" t="s">
        <v>44</v>
      </c>
      <c r="K46" s="181"/>
      <c r="L46" s="67">
        <f>L44-L45</f>
        <v>-1999.2000000000003</v>
      </c>
      <c r="M46" s="66"/>
      <c r="N46" s="122"/>
      <c r="O46" s="123"/>
    </row>
    <row r="48" spans="2:15" ht="40.5" customHeight="1" thickBot="1" x14ac:dyDescent="0.25">
      <c r="B48" s="177" t="s">
        <v>45</v>
      </c>
      <c r="C48" s="178"/>
      <c r="D48" s="178"/>
      <c r="E48" s="179"/>
      <c r="F48" s="174"/>
      <c r="G48" s="175"/>
      <c r="H48" s="175"/>
      <c r="I48" s="176"/>
      <c r="K48" s="170" t="s">
        <v>46</v>
      </c>
      <c r="L48" s="171"/>
      <c r="M48" s="171"/>
      <c r="N48" s="192"/>
      <c r="O48" s="192"/>
    </row>
  </sheetData>
  <mergeCells count="59">
    <mergeCell ref="B48:E48"/>
    <mergeCell ref="F48:I48"/>
    <mergeCell ref="K48:M48"/>
    <mergeCell ref="N48:O48"/>
    <mergeCell ref="J45:K45"/>
    <mergeCell ref="N45:O45"/>
    <mergeCell ref="J46:K46"/>
    <mergeCell ref="N46:O46"/>
    <mergeCell ref="N41:O41"/>
    <mergeCell ref="N42:O42"/>
    <mergeCell ref="N43:O43"/>
    <mergeCell ref="J44:K44"/>
    <mergeCell ref="N44:O44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2 J13:J42">
    <cfRule type="expression" dxfId="3" priority="2" stopIfTrue="1">
      <formula>($M13=" ")</formula>
    </cfRule>
  </conditionalFormatting>
  <conditionalFormatting sqref="L46">
    <cfRule type="expression" dxfId="2" priority="1" stopIfTrue="1">
      <formula>($L$46&lt;0)</formula>
    </cfRule>
  </conditionalFormatting>
  <dataValidations count="1">
    <dataValidation type="list" allowBlank="1" showInputMessage="1" showErrorMessage="1" sqref="J13:J42" xr:uid="{8F576E00-9A20-481D-BC98-C2E87ACE579E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8F32-62A3-4983-9786-19A8C47734D1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DATE(G7,12,1)</f>
        <v>45992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Novembre!L46</f>
        <v>-1999.2000000000003</v>
      </c>
      <c r="M12" s="12"/>
      <c r="N12" s="17"/>
      <c r="O12" s="18"/>
    </row>
    <row r="13" spans="2:15" x14ac:dyDescent="0.2">
      <c r="B13" s="29">
        <f>G8</f>
        <v>45992</v>
      </c>
      <c r="C13" s="104">
        <f>B13</f>
        <v>45992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3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x14ac:dyDescent="0.2">
      <c r="B14" s="29">
        <f>B13+1</f>
        <v>45993</v>
      </c>
      <c r="C14" s="20">
        <f t="shared" ref="C14:C43" si="1">B14</f>
        <v>45993</v>
      </c>
      <c r="D14" s="30"/>
      <c r="E14" s="93"/>
      <c r="F14" s="89"/>
      <c r="G14" s="89"/>
      <c r="H14" s="89"/>
      <c r="I14" s="33">
        <f t="shared" ref="I14:I43" si="2">ROUND(20*24*(F14-E14-(H14-G14)),0)/20</f>
        <v>0</v>
      </c>
      <c r="J14" s="90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x14ac:dyDescent="0.2">
      <c r="B15" s="29">
        <f t="shared" ref="B15:B43" si="5">B14+1</f>
        <v>45994</v>
      </c>
      <c r="C15" s="20">
        <f t="shared" si="1"/>
        <v>45994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5"/>
        <v>45995</v>
      </c>
      <c r="C16" s="20">
        <f t="shared" si="1"/>
        <v>45995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5"/>
        <v>45996</v>
      </c>
      <c r="C17" s="20">
        <f t="shared" si="1"/>
        <v>45996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x14ac:dyDescent="0.2">
      <c r="B18" s="84">
        <f t="shared" si="5"/>
        <v>45997</v>
      </c>
      <c r="C18" s="20">
        <f t="shared" si="1"/>
        <v>45997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45998</v>
      </c>
      <c r="C19" s="20">
        <f t="shared" si="1"/>
        <v>45998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45999</v>
      </c>
      <c r="C20" s="20">
        <f t="shared" si="1"/>
        <v>45999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84">
        <f t="shared" si="5"/>
        <v>46000</v>
      </c>
      <c r="C21" s="20">
        <f t="shared" si="1"/>
        <v>46000</v>
      </c>
      <c r="D21" s="30"/>
      <c r="E21" s="93"/>
      <c r="F21" s="89"/>
      <c r="G21" s="89"/>
      <c r="H21" s="89"/>
      <c r="I21" s="33">
        <f t="shared" si="2"/>
        <v>0</v>
      </c>
      <c r="J21" s="90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46001</v>
      </c>
      <c r="C22" s="105">
        <f t="shared" si="1"/>
        <v>46001</v>
      </c>
      <c r="D22" s="40"/>
      <c r="E22" s="4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x14ac:dyDescent="0.2">
      <c r="B23" s="84">
        <f t="shared" si="5"/>
        <v>46002</v>
      </c>
      <c r="C23" s="20">
        <f t="shared" si="1"/>
        <v>46002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x14ac:dyDescent="0.2">
      <c r="B24" s="29">
        <f t="shared" si="5"/>
        <v>46003</v>
      </c>
      <c r="C24" s="20">
        <f t="shared" si="1"/>
        <v>46003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x14ac:dyDescent="0.2">
      <c r="B25" s="29">
        <f t="shared" si="5"/>
        <v>46004</v>
      </c>
      <c r="C25" s="20">
        <f t="shared" si="1"/>
        <v>46004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129" t="s">
        <v>50</v>
      </c>
      <c r="O25" s="130"/>
    </row>
    <row r="26" spans="2:17" ht="12.75" customHeight="1" x14ac:dyDescent="0.2">
      <c r="B26" s="84">
        <f t="shared" si="5"/>
        <v>46005</v>
      </c>
      <c r="C26" s="20">
        <f t="shared" si="1"/>
        <v>46005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129"/>
      <c r="O26" s="130"/>
    </row>
    <row r="27" spans="2:17" ht="12.75" customHeight="1" x14ac:dyDescent="0.2">
      <c r="B27" s="29">
        <f t="shared" si="5"/>
        <v>46006</v>
      </c>
      <c r="C27" s="20">
        <f t="shared" si="1"/>
        <v>46006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x14ac:dyDescent="0.2">
      <c r="B28" s="84">
        <f t="shared" si="5"/>
        <v>46007</v>
      </c>
      <c r="C28" s="20">
        <f t="shared" si="1"/>
        <v>46007</v>
      </c>
      <c r="D28" s="30"/>
      <c r="E28" s="93"/>
      <c r="F28" s="89"/>
      <c r="G28" s="89"/>
      <c r="H28" s="89"/>
      <c r="I28" s="33">
        <f t="shared" si="2"/>
        <v>0</v>
      </c>
      <c r="J28" s="90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x14ac:dyDescent="0.2">
      <c r="B29" s="29">
        <f t="shared" si="5"/>
        <v>46008</v>
      </c>
      <c r="C29" s="20">
        <f t="shared" si="1"/>
        <v>46008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x14ac:dyDescent="0.2">
      <c r="B30" s="29">
        <f t="shared" si="5"/>
        <v>46009</v>
      </c>
      <c r="C30" s="20">
        <f t="shared" si="1"/>
        <v>46009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x14ac:dyDescent="0.2">
      <c r="B31" s="84">
        <f t="shared" si="5"/>
        <v>46010</v>
      </c>
      <c r="C31" s="20">
        <f t="shared" si="1"/>
        <v>46010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x14ac:dyDescent="0.2">
      <c r="B32" s="29">
        <f t="shared" si="5"/>
        <v>46011</v>
      </c>
      <c r="C32" s="20">
        <f t="shared" si="1"/>
        <v>46011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129"/>
      <c r="O32" s="130"/>
    </row>
    <row r="33" spans="2:15" ht="12.75" customHeight="1" x14ac:dyDescent="0.2">
      <c r="B33" s="29">
        <f t="shared" si="5"/>
        <v>46012</v>
      </c>
      <c r="C33" s="20">
        <f t="shared" si="1"/>
        <v>46012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129"/>
      <c r="O33" s="130"/>
    </row>
    <row r="34" spans="2:15" ht="12.75" customHeight="1" x14ac:dyDescent="0.2">
      <c r="B34" s="84">
        <f t="shared" si="5"/>
        <v>46013</v>
      </c>
      <c r="C34" s="20">
        <f t="shared" si="1"/>
        <v>46013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x14ac:dyDescent="0.2">
      <c r="B35" s="29">
        <f t="shared" si="5"/>
        <v>46014</v>
      </c>
      <c r="C35" s="20">
        <f t="shared" si="1"/>
        <v>46014</v>
      </c>
      <c r="D35" s="30"/>
      <c r="E35" s="93"/>
      <c r="F35" s="89"/>
      <c r="G35" s="89"/>
      <c r="H35" s="89"/>
      <c r="I35" s="33">
        <f t="shared" si="2"/>
        <v>0</v>
      </c>
      <c r="J35" s="90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x14ac:dyDescent="0.2">
      <c r="B36" s="84">
        <f t="shared" si="5"/>
        <v>46015</v>
      </c>
      <c r="C36" s="20">
        <f t="shared" si="1"/>
        <v>46015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x14ac:dyDescent="0.2">
      <c r="B37" s="29">
        <f t="shared" si="5"/>
        <v>46016</v>
      </c>
      <c r="C37" s="20">
        <f t="shared" si="1"/>
        <v>46016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x14ac:dyDescent="0.2">
      <c r="B38" s="29">
        <f t="shared" si="5"/>
        <v>46017</v>
      </c>
      <c r="C38" s="20">
        <f t="shared" si="1"/>
        <v>46017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x14ac:dyDescent="0.2">
      <c r="B39" s="84">
        <f t="shared" si="5"/>
        <v>46018</v>
      </c>
      <c r="C39" s="20">
        <f t="shared" si="1"/>
        <v>46018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186"/>
      <c r="O39" s="187"/>
    </row>
    <row r="40" spans="2:15" ht="12.75" customHeight="1" x14ac:dyDescent="0.2">
      <c r="B40" s="94">
        <f t="shared" si="5"/>
        <v>46019</v>
      </c>
      <c r="C40" s="20">
        <f t="shared" si="1"/>
        <v>46019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135"/>
      <c r="O40" s="136"/>
    </row>
    <row r="41" spans="2:15" ht="12.75" customHeight="1" x14ac:dyDescent="0.2">
      <c r="B41" s="29">
        <f t="shared" si="5"/>
        <v>46020</v>
      </c>
      <c r="C41" s="20">
        <f t="shared" si="1"/>
        <v>46020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x14ac:dyDescent="0.2">
      <c r="B42" s="29">
        <f t="shared" si="5"/>
        <v>46021</v>
      </c>
      <c r="C42" s="20">
        <f t="shared" si="1"/>
        <v>46021</v>
      </c>
      <c r="D42" s="30"/>
      <c r="E42" s="93"/>
      <c r="F42" s="89"/>
      <c r="G42" s="89"/>
      <c r="H42" s="89"/>
      <c r="I42" s="33">
        <f t="shared" si="2"/>
        <v>0</v>
      </c>
      <c r="J42" s="90"/>
      <c r="K42" s="35">
        <f t="shared" si="0"/>
        <v>0</v>
      </c>
      <c r="L42" s="36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51">
        <f t="shared" si="5"/>
        <v>46022</v>
      </c>
      <c r="C43" s="52">
        <f t="shared" si="1"/>
        <v>46022</v>
      </c>
      <c r="D43" s="53"/>
      <c r="E43" s="54"/>
      <c r="F43" s="55"/>
      <c r="G43" s="55"/>
      <c r="H43" s="55"/>
      <c r="I43" s="56">
        <f t="shared" si="2"/>
        <v>0</v>
      </c>
      <c r="J43" s="57"/>
      <c r="K43" s="56">
        <f t="shared" si="0"/>
        <v>0</v>
      </c>
      <c r="L43" s="58">
        <f t="shared" si="3"/>
        <v>0</v>
      </c>
      <c r="M43" s="5" t="str">
        <f t="shared" si="4"/>
        <v xml:space="preserve">  </v>
      </c>
      <c r="N43" s="186"/>
      <c r="O43" s="187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00"/>
      <c r="O44" s="201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-1999.2000000000003</v>
      </c>
      <c r="M45" s="5"/>
      <c r="N45" s="186"/>
      <c r="O45" s="187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193.2</v>
      </c>
      <c r="M46" s="5"/>
      <c r="N46" s="129"/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-2192.4</v>
      </c>
      <c r="M47" s="66"/>
      <c r="N47" s="122"/>
      <c r="O47" s="123"/>
    </row>
    <row r="49" spans="2:15" ht="40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K49" s="170" t="s">
        <v>46</v>
      </c>
      <c r="L49" s="171"/>
      <c r="M49" s="171"/>
      <c r="N49" s="192"/>
      <c r="O49" s="192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1:O41"/>
    <mergeCell ref="N42:O42"/>
    <mergeCell ref="N43:O43"/>
    <mergeCell ref="N44:O44"/>
    <mergeCell ref="J45:K45"/>
    <mergeCell ref="N45:O45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3 J13:J43">
    <cfRule type="expression" dxfId="1" priority="2" stopIfTrue="1">
      <formula>($M13=" ")</formula>
    </cfRule>
  </conditionalFormatting>
  <conditionalFormatting sqref="L47">
    <cfRule type="expression" dxfId="0" priority="1" stopIfTrue="1">
      <formula>($L$47&lt;0)</formula>
    </cfRule>
  </conditionalFormatting>
  <dataValidations count="1">
    <dataValidation type="list" allowBlank="1" showInputMessage="1" showErrorMessage="1" sqref="J13:J43" xr:uid="{B4FB4C25-735F-4B85-A056-FA124193B7D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CB34-0EE9-46C9-BA3D-8D73C273C106}">
  <sheetPr>
    <pageSetUpPr fitToPage="1"/>
  </sheetPr>
  <dimension ref="B1:Q46"/>
  <sheetViews>
    <sheetView topLeftCell="A20" zoomScale="85" zoomScaleNormal="85" workbookViewId="0">
      <selection activeCell="N39" sqref="N39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DATE(G7,2,1)</f>
        <v>45689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Janvier!L47</f>
        <v>-193.2</v>
      </c>
      <c r="M12" s="12"/>
      <c r="N12" s="17"/>
      <c r="O12" s="18"/>
    </row>
    <row r="13" spans="2:15" ht="12.75" customHeight="1" x14ac:dyDescent="0.2">
      <c r="B13" s="29">
        <f>G8</f>
        <v>45689</v>
      </c>
      <c r="C13" s="69">
        <f>B13</f>
        <v>45689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7" t="s">
        <v>21</v>
      </c>
      <c r="O13" s="28" t="s">
        <v>22</v>
      </c>
    </row>
    <row r="14" spans="2:15" ht="13.5" customHeight="1" x14ac:dyDescent="0.2">
      <c r="B14" s="29">
        <f>B13+1</f>
        <v>45690</v>
      </c>
      <c r="C14" s="20">
        <f t="shared" ref="C14:C38" si="0">B14</f>
        <v>45690</v>
      </c>
      <c r="D14" s="30"/>
      <c r="E14" s="31"/>
      <c r="F14" s="32"/>
      <c r="G14" s="32"/>
      <c r="H14" s="32"/>
      <c r="I14" s="33">
        <f t="shared" ref="I14:I38" si="1">ROUND(20*24*(F14-E14-(H14-G14)),0)/20</f>
        <v>0</v>
      </c>
      <c r="J14" s="34"/>
      <c r="K14" s="35">
        <f>IF(OR(J14=$N$13,J14=$N$14),ROUND(20*$G$6/5,1)/20,0)</f>
        <v>0</v>
      </c>
      <c r="L14" s="36">
        <f t="shared" ref="L14:L38" si="2">I14+K14</f>
        <v>0</v>
      </c>
      <c r="M14" s="5" t="str">
        <f t="shared" ref="M14:M40" si="3">IF(OR(AND(OR(WEEKDAY($B14,2)=6,WEEKDAY($B14,2)=7),$D14=""),AND(WEEKDAY($B14,2)&lt;&gt;6,WEEKDAY($B14,2)&lt;&gt;7,$D14&lt;&gt;""))," ","  ")</f>
        <v xml:space="preserve"> </v>
      </c>
      <c r="N14" s="37" t="s">
        <v>23</v>
      </c>
      <c r="O14" s="28" t="s">
        <v>22</v>
      </c>
    </row>
    <row r="15" spans="2:15" x14ac:dyDescent="0.2">
      <c r="B15" s="29">
        <f t="shared" ref="B15:B40" si="4">B14+1</f>
        <v>45691</v>
      </c>
      <c r="C15" s="73">
        <f t="shared" si="0"/>
        <v>45691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ref="K15:K38" si="5">IF(OR(J15=$N$13,J15=$N$14),ROUND(20*$G$6/5,1)/20,0)</f>
        <v>0</v>
      </c>
      <c r="L15" s="36">
        <f t="shared" si="2"/>
        <v>0</v>
      </c>
      <c r="M15" s="5" t="str">
        <f t="shared" si="3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4"/>
        <v>45692</v>
      </c>
      <c r="C16" s="20">
        <f t="shared" si="0"/>
        <v>45692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5"/>
        <v>0</v>
      </c>
      <c r="L16" s="36">
        <f t="shared" si="2"/>
        <v>0</v>
      </c>
      <c r="M16" s="5" t="str">
        <f t="shared" si="3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4"/>
        <v>45693</v>
      </c>
      <c r="C17" s="73">
        <f t="shared" si="0"/>
        <v>45693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5"/>
        <v>0</v>
      </c>
      <c r="L17" s="36">
        <f t="shared" si="2"/>
        <v>0</v>
      </c>
      <c r="M17" s="5" t="str">
        <f t="shared" si="3"/>
        <v xml:space="preserve">  </v>
      </c>
      <c r="N17" s="37" t="s">
        <v>27</v>
      </c>
      <c r="O17" s="38" t="s">
        <v>25</v>
      </c>
    </row>
    <row r="18" spans="2:17" x14ac:dyDescent="0.2">
      <c r="B18" s="29">
        <f t="shared" si="4"/>
        <v>45694</v>
      </c>
      <c r="C18" s="20">
        <f t="shared" si="0"/>
        <v>45694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5"/>
        <v>0</v>
      </c>
      <c r="L18" s="36">
        <f t="shared" si="2"/>
        <v>0</v>
      </c>
      <c r="M18" s="5" t="str">
        <f t="shared" si="3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4"/>
        <v>45695</v>
      </c>
      <c r="C19" s="73">
        <f t="shared" si="0"/>
        <v>45695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5"/>
        <v>0</v>
      </c>
      <c r="L19" s="36">
        <f t="shared" si="2"/>
        <v>0</v>
      </c>
      <c r="M19" s="5" t="str">
        <f t="shared" si="3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4"/>
        <v>45696</v>
      </c>
      <c r="C20" s="20">
        <f t="shared" si="0"/>
        <v>45696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5"/>
        <v>0</v>
      </c>
      <c r="L20" s="36">
        <f t="shared" si="2"/>
        <v>0</v>
      </c>
      <c r="M20" s="5" t="str">
        <f t="shared" si="3"/>
        <v xml:space="preserve"> </v>
      </c>
      <c r="N20" s="5"/>
      <c r="O20" s="8"/>
    </row>
    <row r="21" spans="2:17" ht="12.75" customHeight="1" x14ac:dyDescent="0.2">
      <c r="B21" s="29">
        <f t="shared" si="4"/>
        <v>45697</v>
      </c>
      <c r="C21" s="73">
        <f t="shared" si="0"/>
        <v>45697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5"/>
        <v>0</v>
      </c>
      <c r="L21" s="36">
        <f t="shared" si="2"/>
        <v>0</v>
      </c>
      <c r="M21" s="5" t="str">
        <f t="shared" si="3"/>
        <v xml:space="preserve">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4"/>
        <v>45698</v>
      </c>
      <c r="C22" s="20">
        <f t="shared" si="0"/>
        <v>45698</v>
      </c>
      <c r="D22" s="40"/>
      <c r="E22" s="41"/>
      <c r="F22" s="42"/>
      <c r="G22" s="42"/>
      <c r="H22" s="42"/>
      <c r="I22" s="43">
        <f t="shared" si="1"/>
        <v>0</v>
      </c>
      <c r="J22" s="44"/>
      <c r="K22" s="35">
        <f t="shared" si="5"/>
        <v>0</v>
      </c>
      <c r="L22" s="45">
        <f t="shared" si="2"/>
        <v>0</v>
      </c>
      <c r="M22" s="5" t="str">
        <f t="shared" si="3"/>
        <v xml:space="preserve">  </v>
      </c>
      <c r="N22" s="152"/>
      <c r="O22" s="153"/>
      <c r="P22" s="46"/>
      <c r="Q22" s="46"/>
    </row>
    <row r="23" spans="2:17" ht="12.75" customHeight="1" x14ac:dyDescent="0.2">
      <c r="B23" s="29">
        <f t="shared" si="4"/>
        <v>45699</v>
      </c>
      <c r="C23" s="73">
        <f t="shared" si="0"/>
        <v>45699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5"/>
        <v>0</v>
      </c>
      <c r="L23" s="36">
        <f t="shared" si="2"/>
        <v>0</v>
      </c>
      <c r="M23" s="5" t="str">
        <f t="shared" si="3"/>
        <v xml:space="preserve">  </v>
      </c>
      <c r="N23" s="186"/>
      <c r="O23" s="187"/>
    </row>
    <row r="24" spans="2:17" ht="12.75" customHeight="1" x14ac:dyDescent="0.2">
      <c r="B24" s="29">
        <f t="shared" si="4"/>
        <v>45700</v>
      </c>
      <c r="C24" s="20">
        <f t="shared" si="0"/>
        <v>45700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5"/>
        <v>0</v>
      </c>
      <c r="L24" s="36">
        <f t="shared" si="2"/>
        <v>0</v>
      </c>
      <c r="M24" s="5" t="str">
        <f t="shared" si="3"/>
        <v xml:space="preserve">  </v>
      </c>
      <c r="N24" s="129" t="s">
        <v>49</v>
      </c>
      <c r="O24" s="136"/>
    </row>
    <row r="25" spans="2:17" ht="12.75" customHeight="1" x14ac:dyDescent="0.2">
      <c r="B25" s="29">
        <f t="shared" si="4"/>
        <v>45701</v>
      </c>
      <c r="C25" s="73">
        <f t="shared" si="0"/>
        <v>45701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5"/>
        <v>0</v>
      </c>
      <c r="L25" s="36">
        <f t="shared" si="2"/>
        <v>0</v>
      </c>
      <c r="M25" s="5" t="str">
        <f t="shared" si="3"/>
        <v xml:space="preserve">  </v>
      </c>
      <c r="N25" s="129" t="s">
        <v>50</v>
      </c>
      <c r="O25" s="130"/>
    </row>
    <row r="26" spans="2:17" ht="12.75" customHeight="1" x14ac:dyDescent="0.2">
      <c r="B26" s="29">
        <f t="shared" si="4"/>
        <v>45702</v>
      </c>
      <c r="C26" s="20">
        <f t="shared" si="0"/>
        <v>45702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5"/>
        <v>0</v>
      </c>
      <c r="L26" s="36">
        <f t="shared" si="2"/>
        <v>0</v>
      </c>
      <c r="M26" s="5" t="str">
        <f t="shared" si="3"/>
        <v xml:space="preserve">  </v>
      </c>
      <c r="N26" s="129"/>
      <c r="O26" s="130"/>
    </row>
    <row r="27" spans="2:17" ht="12.75" customHeight="1" x14ac:dyDescent="0.2">
      <c r="B27" s="29">
        <f t="shared" si="4"/>
        <v>45703</v>
      </c>
      <c r="C27" s="73">
        <f t="shared" si="0"/>
        <v>45703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5"/>
        <v>0</v>
      </c>
      <c r="L27" s="36">
        <f t="shared" si="2"/>
        <v>0</v>
      </c>
      <c r="M27" s="5" t="str">
        <f t="shared" si="3"/>
        <v xml:space="preserve"> </v>
      </c>
      <c r="N27" s="129" t="s">
        <v>51</v>
      </c>
      <c r="O27" s="130"/>
    </row>
    <row r="28" spans="2:17" ht="12.75" customHeight="1" x14ac:dyDescent="0.2">
      <c r="B28" s="29">
        <f t="shared" si="4"/>
        <v>45704</v>
      </c>
      <c r="C28" s="20">
        <f t="shared" si="0"/>
        <v>45704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5"/>
        <v>0</v>
      </c>
      <c r="L28" s="36">
        <f t="shared" si="2"/>
        <v>0</v>
      </c>
      <c r="M28" s="5" t="str">
        <f t="shared" si="3"/>
        <v xml:space="preserve"> </v>
      </c>
      <c r="N28" s="129"/>
      <c r="O28" s="130"/>
    </row>
    <row r="29" spans="2:17" ht="12.75" customHeight="1" x14ac:dyDescent="0.2">
      <c r="B29" s="29">
        <f t="shared" si="4"/>
        <v>45705</v>
      </c>
      <c r="C29" s="73">
        <f t="shared" si="0"/>
        <v>45705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5"/>
        <v>0</v>
      </c>
      <c r="L29" s="36">
        <f t="shared" si="2"/>
        <v>0</v>
      </c>
      <c r="M29" s="5" t="str">
        <f t="shared" si="3"/>
        <v xml:space="preserve">  </v>
      </c>
      <c r="N29" s="186"/>
      <c r="O29" s="187"/>
    </row>
    <row r="30" spans="2:17" ht="12.75" customHeight="1" x14ac:dyDescent="0.2">
      <c r="B30" s="29">
        <f t="shared" si="4"/>
        <v>45706</v>
      </c>
      <c r="C30" s="20">
        <f t="shared" si="0"/>
        <v>45706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5"/>
        <v>0</v>
      </c>
      <c r="L30" s="36">
        <f t="shared" si="2"/>
        <v>0</v>
      </c>
      <c r="M30" s="5" t="str">
        <f t="shared" si="3"/>
        <v xml:space="preserve">  </v>
      </c>
      <c r="N30" s="135"/>
      <c r="O30" s="136"/>
    </row>
    <row r="31" spans="2:17" ht="12.75" customHeight="1" x14ac:dyDescent="0.2">
      <c r="B31" s="29">
        <f t="shared" si="4"/>
        <v>45707</v>
      </c>
      <c r="C31" s="73">
        <f t="shared" si="0"/>
        <v>45707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5"/>
        <v>0</v>
      </c>
      <c r="L31" s="36">
        <f t="shared" si="2"/>
        <v>0</v>
      </c>
      <c r="M31" s="5" t="str">
        <f t="shared" si="3"/>
        <v xml:space="preserve">  </v>
      </c>
      <c r="N31" s="129"/>
      <c r="O31" s="130"/>
    </row>
    <row r="32" spans="2:17" ht="12.75" customHeight="1" x14ac:dyDescent="0.2">
      <c r="B32" s="29">
        <f t="shared" si="4"/>
        <v>45708</v>
      </c>
      <c r="C32" s="20">
        <f t="shared" si="0"/>
        <v>45708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5"/>
        <v>0</v>
      </c>
      <c r="L32" s="36">
        <f t="shared" si="2"/>
        <v>0</v>
      </c>
      <c r="M32" s="5" t="str">
        <f t="shared" si="3"/>
        <v xml:space="preserve">  </v>
      </c>
      <c r="N32" s="129"/>
      <c r="O32" s="130"/>
    </row>
    <row r="33" spans="2:15" ht="12.75" customHeight="1" x14ac:dyDescent="0.2">
      <c r="B33" s="29">
        <f t="shared" si="4"/>
        <v>45709</v>
      </c>
      <c r="C33" s="73">
        <f t="shared" si="0"/>
        <v>45709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5"/>
        <v>0</v>
      </c>
      <c r="L33" s="36">
        <f t="shared" si="2"/>
        <v>0</v>
      </c>
      <c r="M33" s="5" t="str">
        <f t="shared" si="3"/>
        <v xml:space="preserve">  </v>
      </c>
      <c r="N33" s="129"/>
      <c r="O33" s="130"/>
    </row>
    <row r="34" spans="2:15" ht="12.75" customHeight="1" x14ac:dyDescent="0.2">
      <c r="B34" s="29">
        <f t="shared" si="4"/>
        <v>45710</v>
      </c>
      <c r="C34" s="20">
        <f t="shared" si="0"/>
        <v>45710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5"/>
        <v>0</v>
      </c>
      <c r="L34" s="36">
        <f t="shared" si="2"/>
        <v>0</v>
      </c>
      <c r="M34" s="5" t="str">
        <f t="shared" si="3"/>
        <v xml:space="preserve"> </v>
      </c>
      <c r="N34" s="129"/>
      <c r="O34" s="130"/>
    </row>
    <row r="35" spans="2:15" ht="12.75" customHeight="1" x14ac:dyDescent="0.2">
      <c r="B35" s="29">
        <f t="shared" si="4"/>
        <v>45711</v>
      </c>
      <c r="C35" s="73">
        <f t="shared" si="0"/>
        <v>45711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5"/>
        <v>0</v>
      </c>
      <c r="L35" s="36">
        <f t="shared" si="2"/>
        <v>0</v>
      </c>
      <c r="M35" s="5" t="str">
        <f t="shared" si="3"/>
        <v xml:space="preserve"> </v>
      </c>
      <c r="N35" s="129"/>
      <c r="O35" s="130"/>
    </row>
    <row r="36" spans="2:15" ht="12.75" customHeight="1" x14ac:dyDescent="0.2">
      <c r="B36" s="29">
        <f t="shared" si="4"/>
        <v>45712</v>
      </c>
      <c r="C36" s="20">
        <f t="shared" si="0"/>
        <v>45712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5"/>
        <v>0</v>
      </c>
      <c r="L36" s="36">
        <f t="shared" si="2"/>
        <v>0</v>
      </c>
      <c r="M36" s="5" t="str">
        <f t="shared" si="3"/>
        <v xml:space="preserve">  </v>
      </c>
      <c r="N36" s="129"/>
      <c r="O36" s="130"/>
    </row>
    <row r="37" spans="2:15" ht="12.75" customHeight="1" x14ac:dyDescent="0.2">
      <c r="B37" s="29">
        <f t="shared" si="4"/>
        <v>45713</v>
      </c>
      <c r="C37" s="73">
        <f t="shared" si="0"/>
        <v>45713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5"/>
        <v>0</v>
      </c>
      <c r="L37" s="36">
        <f t="shared" si="2"/>
        <v>0</v>
      </c>
      <c r="M37" s="5" t="str">
        <f t="shared" si="3"/>
        <v xml:space="preserve">  </v>
      </c>
      <c r="N37" s="129"/>
      <c r="O37" s="130"/>
    </row>
    <row r="38" spans="2:15" ht="12.75" customHeight="1" x14ac:dyDescent="0.2">
      <c r="B38" s="29">
        <f t="shared" si="4"/>
        <v>45714</v>
      </c>
      <c r="C38" s="20">
        <f t="shared" si="0"/>
        <v>45714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5"/>
        <v>0</v>
      </c>
      <c r="L38" s="36">
        <f t="shared" si="2"/>
        <v>0</v>
      </c>
      <c r="M38" s="5" t="str">
        <f t="shared" si="3"/>
        <v xml:space="preserve">  </v>
      </c>
      <c r="N38" s="129"/>
      <c r="O38" s="130"/>
    </row>
    <row r="39" spans="2:15" ht="12.75" customHeight="1" x14ac:dyDescent="0.2">
      <c r="B39" s="29">
        <f t="shared" si="4"/>
        <v>45715</v>
      </c>
      <c r="C39" s="20">
        <f t="shared" ref="C39:C40" si="6">B39</f>
        <v>45715</v>
      </c>
      <c r="D39" s="30"/>
      <c r="E39" s="74"/>
      <c r="F39" s="75"/>
      <c r="G39" s="75"/>
      <c r="H39" s="75"/>
      <c r="I39" s="33">
        <f>ROUND(20*24*(F39-E39-(H39-G39)),0)/20</f>
        <v>0</v>
      </c>
      <c r="J39" s="76"/>
      <c r="K39" s="35">
        <f>IF(OR(J39=$N$13,J39=$N$14),ROUND(20*$G$6/5,1)/20,0)</f>
        <v>0</v>
      </c>
      <c r="L39" s="36">
        <f>I39+K39</f>
        <v>0</v>
      </c>
      <c r="M39" s="5" t="str">
        <f t="shared" si="3"/>
        <v xml:space="preserve">  </v>
      </c>
      <c r="N39" s="49"/>
      <c r="O39" s="50"/>
    </row>
    <row r="40" spans="2:15" ht="12.75" customHeight="1" thickBot="1" x14ac:dyDescent="0.25">
      <c r="B40" s="29">
        <f t="shared" si="4"/>
        <v>45716</v>
      </c>
      <c r="C40" s="20">
        <f t="shared" si="6"/>
        <v>45716</v>
      </c>
      <c r="D40" s="30"/>
      <c r="E40" s="54"/>
      <c r="F40" s="55"/>
      <c r="G40" s="55"/>
      <c r="H40" s="55"/>
      <c r="I40" s="56">
        <f>ROUND(20*24*(F40-E40-(H40-G40)),0)/20</f>
        <v>0</v>
      </c>
      <c r="J40" s="57"/>
      <c r="K40" s="77">
        <f>IF(OR(J40=$N$13,J40=$N$14),ROUND(20*$G$6/5,1)/20,0)</f>
        <v>0</v>
      </c>
      <c r="L40" s="58">
        <f>I40+K40</f>
        <v>0</v>
      </c>
      <c r="M40" s="5" t="str">
        <f t="shared" si="3"/>
        <v xml:space="preserve">  </v>
      </c>
      <c r="N40" s="186"/>
      <c r="O40" s="187"/>
    </row>
    <row r="41" spans="2:15" ht="12.75" customHeight="1" thickBot="1" x14ac:dyDescent="0.25">
      <c r="B41" s="78"/>
      <c r="C41" s="79"/>
      <c r="D41" s="79"/>
      <c r="E41" s="80"/>
      <c r="F41" s="80"/>
      <c r="G41" s="80"/>
      <c r="H41" s="80"/>
      <c r="I41" s="81"/>
      <c r="J41" s="82"/>
      <c r="K41" s="81"/>
      <c r="L41" s="81"/>
      <c r="M41" s="5"/>
      <c r="N41" s="129"/>
      <c r="O41" s="130"/>
    </row>
    <row r="42" spans="2:15" ht="16.5" customHeight="1" x14ac:dyDescent="0.25">
      <c r="B42" s="10"/>
      <c r="C42" s="5"/>
      <c r="D42" s="5"/>
      <c r="E42" s="5"/>
      <c r="F42" s="5"/>
      <c r="G42" s="5"/>
      <c r="H42" s="5"/>
      <c r="I42" s="5"/>
      <c r="J42" s="156" t="s">
        <v>42</v>
      </c>
      <c r="K42" s="157"/>
      <c r="L42" s="61">
        <f>SUM(L12:L40)</f>
        <v>-193.2</v>
      </c>
      <c r="M42" s="5"/>
      <c r="N42" s="186"/>
      <c r="O42" s="187"/>
    </row>
    <row r="43" spans="2:15" ht="16.5" customHeight="1" x14ac:dyDescent="0.25">
      <c r="B43" s="10"/>
      <c r="C43" s="5"/>
      <c r="D43" s="5"/>
      <c r="E43" s="5"/>
      <c r="F43" s="5"/>
      <c r="G43" s="5"/>
      <c r="H43" s="5"/>
      <c r="I43" s="5"/>
      <c r="J43" s="161" t="s">
        <v>43</v>
      </c>
      <c r="K43" s="163"/>
      <c r="L43" s="64">
        <f>COUNTIF(M13:M40,"??")*$G$6/5</f>
        <v>168</v>
      </c>
      <c r="M43" s="5"/>
      <c r="N43" s="129"/>
      <c r="O43" s="130"/>
    </row>
    <row r="44" spans="2:15" ht="16.5" customHeight="1" thickBot="1" x14ac:dyDescent="0.3">
      <c r="B44" s="65"/>
      <c r="C44" s="66"/>
      <c r="D44" s="66"/>
      <c r="E44" s="66"/>
      <c r="F44" s="66"/>
      <c r="G44" s="66"/>
      <c r="H44" s="66"/>
      <c r="I44" s="66"/>
      <c r="J44" s="180" t="s">
        <v>44</v>
      </c>
      <c r="K44" s="181"/>
      <c r="L44" s="67">
        <f>L42-L43</f>
        <v>-361.2</v>
      </c>
      <c r="M44" s="66"/>
      <c r="N44" s="122"/>
      <c r="O44" s="123"/>
    </row>
    <row r="46" spans="2:15" ht="40.5" customHeight="1" thickBot="1" x14ac:dyDescent="0.25">
      <c r="B46" s="177" t="s">
        <v>45</v>
      </c>
      <c r="C46" s="178"/>
      <c r="D46" s="178"/>
      <c r="E46" s="179"/>
      <c r="F46" s="174"/>
      <c r="G46" s="175"/>
      <c r="H46" s="175"/>
      <c r="I46" s="176"/>
      <c r="K46" s="177" t="s">
        <v>46</v>
      </c>
      <c r="L46" s="190"/>
      <c r="M46" s="191"/>
      <c r="N46" s="192"/>
      <c r="O46" s="192"/>
    </row>
  </sheetData>
  <mergeCells count="56">
    <mergeCell ref="B46:E46"/>
    <mergeCell ref="F46:I46"/>
    <mergeCell ref="K46:M46"/>
    <mergeCell ref="N46:O46"/>
    <mergeCell ref="B2:O2"/>
    <mergeCell ref="B4:F4"/>
    <mergeCell ref="G4:I4"/>
    <mergeCell ref="B5:F5"/>
    <mergeCell ref="G5:I5"/>
    <mergeCell ref="B6:F6"/>
    <mergeCell ref="G6:I6"/>
    <mergeCell ref="B7:F7"/>
    <mergeCell ref="G7:I7"/>
    <mergeCell ref="B8:F8"/>
    <mergeCell ref="G8:I8"/>
    <mergeCell ref="B10:D11"/>
    <mergeCell ref="N40:O40"/>
    <mergeCell ref="N34:O34"/>
    <mergeCell ref="N27:O27"/>
    <mergeCell ref="I10:I11"/>
    <mergeCell ref="J10:J11"/>
    <mergeCell ref="K10:K11"/>
    <mergeCell ref="L10:L11"/>
    <mergeCell ref="N10:N11"/>
    <mergeCell ref="O10:O11"/>
    <mergeCell ref="N25:O25"/>
    <mergeCell ref="N21:O22"/>
    <mergeCell ref="N23:O23"/>
    <mergeCell ref="N24:O24"/>
    <mergeCell ref="N26:O26"/>
    <mergeCell ref="N33:O33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J43:K43"/>
    <mergeCell ref="N43:O43"/>
    <mergeCell ref="J44:K44"/>
    <mergeCell ref="N44:O44"/>
    <mergeCell ref="N41:O41"/>
    <mergeCell ref="J42:K42"/>
    <mergeCell ref="N42:O42"/>
    <mergeCell ref="J4:K4"/>
    <mergeCell ref="L4:N4"/>
    <mergeCell ref="J5:K5"/>
    <mergeCell ref="L5:N5"/>
    <mergeCell ref="B12:D12"/>
    <mergeCell ref="E10:E11"/>
    <mergeCell ref="F10:F11"/>
    <mergeCell ref="G10:G11"/>
    <mergeCell ref="H10:H11"/>
  </mergeCells>
  <conditionalFormatting sqref="E13:H40 J13:J40">
    <cfRule type="expression" dxfId="21" priority="1" stopIfTrue="1">
      <formula>($M13=" ")</formula>
    </cfRule>
  </conditionalFormatting>
  <conditionalFormatting sqref="L44">
    <cfRule type="expression" dxfId="20" priority="8" stopIfTrue="1">
      <formula>($L$44&lt;0)</formula>
    </cfRule>
  </conditionalFormatting>
  <dataValidations count="1">
    <dataValidation type="list" allowBlank="1" showInputMessage="1" showErrorMessage="1" sqref="J13:J41" xr:uid="{9016D91C-4C6D-4B15-9934-2DF291B13C44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18C2-0A7E-408F-B5D6-F00A4BCF0E63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DATE(G7,3,1)</f>
        <v>45717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Février!L44</f>
        <v>-361.2</v>
      </c>
      <c r="M12" s="12"/>
      <c r="N12" s="17"/>
      <c r="O12" s="18"/>
    </row>
    <row r="13" spans="2:15" x14ac:dyDescent="0.2">
      <c r="B13" s="83">
        <f>G8</f>
        <v>45717</v>
      </c>
      <c r="C13" s="69">
        <f>B13</f>
        <v>45717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3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7" t="s">
        <v>21</v>
      </c>
      <c r="O13" s="28" t="s">
        <v>22</v>
      </c>
    </row>
    <row r="14" spans="2:15" x14ac:dyDescent="0.2">
      <c r="B14" s="29">
        <f>B13+1</f>
        <v>45718</v>
      </c>
      <c r="C14" s="20">
        <f t="shared" ref="C14:C43" si="1">B14</f>
        <v>45718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</v>
      </c>
      <c r="N14" s="37" t="s">
        <v>23</v>
      </c>
      <c r="O14" s="28" t="s">
        <v>22</v>
      </c>
    </row>
    <row r="15" spans="2:15" x14ac:dyDescent="0.2">
      <c r="B15" s="29">
        <f t="shared" ref="B15:B43" si="5">B14+1</f>
        <v>45719</v>
      </c>
      <c r="C15" s="73">
        <f t="shared" si="1"/>
        <v>45719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5"/>
        <v>45720</v>
      </c>
      <c r="C16" s="20">
        <f t="shared" si="1"/>
        <v>45720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5"/>
        <v>45721</v>
      </c>
      <c r="C17" s="73">
        <f t="shared" si="1"/>
        <v>45721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x14ac:dyDescent="0.2">
      <c r="B18" s="29">
        <f t="shared" si="5"/>
        <v>45722</v>
      </c>
      <c r="C18" s="20">
        <f t="shared" si="1"/>
        <v>45722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45723</v>
      </c>
      <c r="C19" s="73">
        <f t="shared" si="1"/>
        <v>45723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45724</v>
      </c>
      <c r="C20" s="20">
        <f t="shared" si="1"/>
        <v>45724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">
      <c r="B21" s="29">
        <f t="shared" si="5"/>
        <v>45725</v>
      </c>
      <c r="C21" s="73">
        <f t="shared" si="1"/>
        <v>45725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45726</v>
      </c>
      <c r="C22" s="20">
        <f t="shared" si="1"/>
        <v>45726</v>
      </c>
      <c r="D22" s="40"/>
      <c r="E22" s="4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x14ac:dyDescent="0.2">
      <c r="B23" s="29">
        <f t="shared" si="5"/>
        <v>45727</v>
      </c>
      <c r="C23" s="73">
        <f t="shared" si="1"/>
        <v>45727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x14ac:dyDescent="0.2">
      <c r="B24" s="29">
        <f t="shared" si="5"/>
        <v>45728</v>
      </c>
      <c r="C24" s="20">
        <f t="shared" si="1"/>
        <v>45728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x14ac:dyDescent="0.2">
      <c r="B25" s="29">
        <f t="shared" si="5"/>
        <v>45729</v>
      </c>
      <c r="C25" s="73">
        <f t="shared" si="1"/>
        <v>45729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129" t="s">
        <v>50</v>
      </c>
      <c r="O25" s="130"/>
    </row>
    <row r="26" spans="2:17" ht="12.75" customHeight="1" x14ac:dyDescent="0.2">
      <c r="B26" s="29">
        <f t="shared" si="5"/>
        <v>45730</v>
      </c>
      <c r="C26" s="20">
        <f t="shared" si="1"/>
        <v>45730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x14ac:dyDescent="0.2">
      <c r="B27" s="29">
        <f t="shared" si="5"/>
        <v>45731</v>
      </c>
      <c r="C27" s="73">
        <f t="shared" si="1"/>
        <v>45731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129" t="s">
        <v>51</v>
      </c>
      <c r="O27" s="130"/>
    </row>
    <row r="28" spans="2:17" ht="12.75" customHeight="1" x14ac:dyDescent="0.2">
      <c r="B28" s="29">
        <f t="shared" si="5"/>
        <v>45732</v>
      </c>
      <c r="C28" s="20">
        <f t="shared" si="1"/>
        <v>45732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129"/>
      <c r="O28" s="130"/>
    </row>
    <row r="29" spans="2:17" ht="12.75" customHeight="1" x14ac:dyDescent="0.2">
      <c r="B29" s="29">
        <f t="shared" si="5"/>
        <v>45733</v>
      </c>
      <c r="C29" s="73">
        <f t="shared" si="1"/>
        <v>45733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x14ac:dyDescent="0.2">
      <c r="B30" s="29">
        <f t="shared" si="5"/>
        <v>45734</v>
      </c>
      <c r="C30" s="20">
        <f t="shared" si="1"/>
        <v>45734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x14ac:dyDescent="0.2">
      <c r="B31" s="29">
        <f t="shared" si="5"/>
        <v>45735</v>
      </c>
      <c r="C31" s="73">
        <f t="shared" si="1"/>
        <v>45735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x14ac:dyDescent="0.2">
      <c r="B32" s="29">
        <f t="shared" si="5"/>
        <v>45736</v>
      </c>
      <c r="C32" s="20">
        <f t="shared" si="1"/>
        <v>45736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129"/>
      <c r="O32" s="130"/>
    </row>
    <row r="33" spans="2:15" ht="12.75" customHeight="1" x14ac:dyDescent="0.2">
      <c r="B33" s="29">
        <f t="shared" si="5"/>
        <v>45737</v>
      </c>
      <c r="C33" s="73">
        <f t="shared" si="1"/>
        <v>45737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x14ac:dyDescent="0.2">
      <c r="B34" s="29">
        <f t="shared" si="5"/>
        <v>45738</v>
      </c>
      <c r="C34" s="20">
        <f t="shared" si="1"/>
        <v>45738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129"/>
      <c r="O34" s="130"/>
    </row>
    <row r="35" spans="2:15" ht="12.75" customHeight="1" x14ac:dyDescent="0.2">
      <c r="B35" s="29">
        <f t="shared" si="5"/>
        <v>45739</v>
      </c>
      <c r="C35" s="73">
        <f t="shared" si="1"/>
        <v>45739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129"/>
      <c r="O35" s="130"/>
    </row>
    <row r="36" spans="2:15" ht="12.75" customHeight="1" x14ac:dyDescent="0.2">
      <c r="B36" s="29">
        <f t="shared" si="5"/>
        <v>45740</v>
      </c>
      <c r="C36" s="20">
        <f t="shared" si="1"/>
        <v>45740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x14ac:dyDescent="0.2">
      <c r="B37" s="29">
        <f t="shared" si="5"/>
        <v>45741</v>
      </c>
      <c r="C37" s="73">
        <f t="shared" si="1"/>
        <v>45741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x14ac:dyDescent="0.2">
      <c r="B38" s="29">
        <f t="shared" si="5"/>
        <v>45742</v>
      </c>
      <c r="C38" s="20">
        <f t="shared" si="1"/>
        <v>45742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x14ac:dyDescent="0.2">
      <c r="B39" s="29">
        <f t="shared" si="5"/>
        <v>45743</v>
      </c>
      <c r="C39" s="20">
        <f t="shared" si="1"/>
        <v>45743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86"/>
      <c r="O39" s="187"/>
    </row>
    <row r="40" spans="2:15" ht="12.75" customHeight="1" x14ac:dyDescent="0.2">
      <c r="B40" s="29">
        <f t="shared" si="5"/>
        <v>45744</v>
      </c>
      <c r="C40" s="73">
        <f t="shared" si="1"/>
        <v>45744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x14ac:dyDescent="0.2">
      <c r="B41" s="84">
        <f t="shared" si="5"/>
        <v>45745</v>
      </c>
      <c r="C41" s="20">
        <f t="shared" si="1"/>
        <v>45745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129"/>
      <c r="O41" s="130"/>
    </row>
    <row r="42" spans="2:15" ht="12.75" customHeight="1" x14ac:dyDescent="0.2">
      <c r="B42" s="29">
        <f t="shared" si="5"/>
        <v>45746</v>
      </c>
      <c r="C42" s="20">
        <f t="shared" si="1"/>
        <v>45746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</v>
      </c>
      <c r="N42" s="129"/>
      <c r="O42" s="130"/>
    </row>
    <row r="43" spans="2:15" ht="12.75" customHeight="1" thickBot="1" x14ac:dyDescent="0.25">
      <c r="B43" s="51">
        <f t="shared" si="5"/>
        <v>45747</v>
      </c>
      <c r="C43" s="85">
        <f t="shared" si="1"/>
        <v>45747</v>
      </c>
      <c r="D43" s="53"/>
      <c r="E43" s="54"/>
      <c r="F43" s="55"/>
      <c r="G43" s="55"/>
      <c r="H43" s="55"/>
      <c r="I43" s="56">
        <f t="shared" si="2"/>
        <v>0</v>
      </c>
      <c r="J43" s="57"/>
      <c r="K43" s="56">
        <f t="shared" si="0"/>
        <v>0</v>
      </c>
      <c r="L43" s="58">
        <f t="shared" si="3"/>
        <v>0</v>
      </c>
      <c r="M43" s="5" t="str">
        <f t="shared" si="4"/>
        <v xml:space="preserve">  </v>
      </c>
      <c r="N43" s="186"/>
      <c r="O43" s="187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00"/>
      <c r="O44" s="201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-361.2</v>
      </c>
      <c r="M45" s="5"/>
      <c r="N45" s="186"/>
      <c r="O45" s="187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176.4</v>
      </c>
      <c r="M46" s="5"/>
      <c r="N46" s="129"/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-537.6</v>
      </c>
      <c r="M47" s="66"/>
      <c r="N47" s="122"/>
      <c r="O47" s="123"/>
    </row>
    <row r="49" spans="2:15" ht="40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K49" s="170" t="s">
        <v>46</v>
      </c>
      <c r="L49" s="171"/>
      <c r="M49" s="171"/>
      <c r="N49" s="192"/>
      <c r="O49" s="192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1:O41"/>
    <mergeCell ref="N42:O42"/>
    <mergeCell ref="N43:O43"/>
    <mergeCell ref="N44:O44"/>
    <mergeCell ref="J45:K45"/>
    <mergeCell ref="N45:O45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3 J13:J43">
    <cfRule type="expression" dxfId="19" priority="1" stopIfTrue="1">
      <formula>($M13=" ")</formula>
    </cfRule>
  </conditionalFormatting>
  <conditionalFormatting sqref="L47">
    <cfRule type="expression" dxfId="18" priority="5" stopIfTrue="1">
      <formula>($L$47&lt;0)</formula>
    </cfRule>
  </conditionalFormatting>
  <dataValidations count="1">
    <dataValidation type="list" allowBlank="1" showInputMessage="1" showErrorMessage="1" sqref="J13:J43" xr:uid="{2B4B128B-1373-4E69-9393-69F5A0597515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8A04-2CC8-4841-AD5A-D95B8B292BE3}">
  <sheetPr>
    <pageSetUpPr fitToPage="1"/>
  </sheetPr>
  <dimension ref="B1:Q48"/>
  <sheetViews>
    <sheetView topLeftCell="A4" zoomScale="85" zoomScaleNormal="85" workbookViewId="0">
      <selection activeCell="A4"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DATE(G7,4,1)</f>
        <v>45748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Mars!L47</f>
        <v>-537.6</v>
      </c>
      <c r="M12" s="12"/>
      <c r="N12" s="17"/>
      <c r="O12" s="18"/>
    </row>
    <row r="13" spans="2:15" x14ac:dyDescent="0.2">
      <c r="B13" s="83">
        <f>G8</f>
        <v>45748</v>
      </c>
      <c r="C13" s="69">
        <f>B13</f>
        <v>45748</v>
      </c>
      <c r="D13" s="21"/>
      <c r="E13" s="86"/>
      <c r="F13" s="23"/>
      <c r="G13" s="23"/>
      <c r="H13" s="23"/>
      <c r="I13" s="24">
        <f>ROUND(20*24*(F13-E13-(H13-G13)),0)/20</f>
        <v>0</v>
      </c>
      <c r="J13" s="25"/>
      <c r="K13" s="24">
        <f t="shared" ref="K13:K42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x14ac:dyDescent="0.2">
      <c r="B14" s="29">
        <f>B13+1</f>
        <v>45749</v>
      </c>
      <c r="C14" s="20">
        <f t="shared" ref="C14:C42" si="1">B14</f>
        <v>45749</v>
      </c>
      <c r="D14" s="30"/>
      <c r="E14" s="87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x14ac:dyDescent="0.2">
      <c r="B15" s="29">
        <f t="shared" ref="B15:B42" si="5">B14+1</f>
        <v>45750</v>
      </c>
      <c r="C15" s="73">
        <f t="shared" si="1"/>
        <v>45750</v>
      </c>
      <c r="D15" s="30"/>
      <c r="E15" s="87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5"/>
        <v>45751</v>
      </c>
      <c r="C16" s="20">
        <f t="shared" si="1"/>
        <v>45751</v>
      </c>
      <c r="D16" s="30"/>
      <c r="E16" s="87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5"/>
        <v>45752</v>
      </c>
      <c r="C17" s="73">
        <f t="shared" si="1"/>
        <v>45752</v>
      </c>
      <c r="D17" s="30"/>
      <c r="E17" s="87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</v>
      </c>
      <c r="N17" s="37" t="s">
        <v>27</v>
      </c>
      <c r="O17" s="38" t="s">
        <v>25</v>
      </c>
    </row>
    <row r="18" spans="2:17" x14ac:dyDescent="0.2">
      <c r="B18" s="29">
        <f t="shared" si="5"/>
        <v>45753</v>
      </c>
      <c r="C18" s="20">
        <f t="shared" si="1"/>
        <v>45753</v>
      </c>
      <c r="D18" s="30"/>
      <c r="E18" s="87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45754</v>
      </c>
      <c r="C19" s="73">
        <f t="shared" si="1"/>
        <v>45754</v>
      </c>
      <c r="D19" s="30"/>
      <c r="E19" s="87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45755</v>
      </c>
      <c r="C20" s="20">
        <f t="shared" si="1"/>
        <v>45755</v>
      </c>
      <c r="D20" s="30"/>
      <c r="E20" s="88"/>
      <c r="F20" s="89"/>
      <c r="G20" s="89"/>
      <c r="H20" s="89"/>
      <c r="I20" s="33">
        <f t="shared" si="2"/>
        <v>0</v>
      </c>
      <c r="J20" s="90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9">
        <f t="shared" si="5"/>
        <v>45756</v>
      </c>
      <c r="C21" s="73">
        <f t="shared" si="1"/>
        <v>45756</v>
      </c>
      <c r="D21" s="30"/>
      <c r="E21" s="87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45757</v>
      </c>
      <c r="C22" s="20">
        <f t="shared" si="1"/>
        <v>45757</v>
      </c>
      <c r="D22" s="40"/>
      <c r="E22" s="9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x14ac:dyDescent="0.2">
      <c r="B23" s="29">
        <f t="shared" si="5"/>
        <v>45758</v>
      </c>
      <c r="C23" s="73">
        <f t="shared" si="1"/>
        <v>45758</v>
      </c>
      <c r="D23" s="30"/>
      <c r="E23" s="87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x14ac:dyDescent="0.2">
      <c r="B24" s="29">
        <f t="shared" si="5"/>
        <v>45759</v>
      </c>
      <c r="C24" s="20">
        <f t="shared" si="1"/>
        <v>45759</v>
      </c>
      <c r="D24" s="30"/>
      <c r="E24" s="87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</v>
      </c>
      <c r="N24" s="129" t="s">
        <v>49</v>
      </c>
      <c r="O24" s="136"/>
    </row>
    <row r="25" spans="2:17" ht="12.75" customHeight="1" x14ac:dyDescent="0.2">
      <c r="B25" s="29">
        <f t="shared" si="5"/>
        <v>45760</v>
      </c>
      <c r="C25" s="73">
        <f t="shared" si="1"/>
        <v>45760</v>
      </c>
      <c r="D25" s="30"/>
      <c r="E25" s="87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129" t="s">
        <v>50</v>
      </c>
      <c r="O25" s="130"/>
    </row>
    <row r="26" spans="2:17" ht="12.75" customHeight="1" x14ac:dyDescent="0.2">
      <c r="B26" s="29">
        <f t="shared" si="5"/>
        <v>45761</v>
      </c>
      <c r="C26" s="20">
        <f t="shared" si="1"/>
        <v>45761</v>
      </c>
      <c r="D26" s="30"/>
      <c r="E26" s="87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x14ac:dyDescent="0.2">
      <c r="B27" s="29">
        <f t="shared" si="5"/>
        <v>45762</v>
      </c>
      <c r="C27" s="73">
        <f t="shared" si="1"/>
        <v>45762</v>
      </c>
      <c r="D27" s="30"/>
      <c r="E27" s="88"/>
      <c r="F27" s="89"/>
      <c r="G27" s="89"/>
      <c r="H27" s="89"/>
      <c r="I27" s="33">
        <f t="shared" si="2"/>
        <v>0</v>
      </c>
      <c r="J27" s="90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x14ac:dyDescent="0.2">
      <c r="B28" s="29">
        <f t="shared" si="5"/>
        <v>45763</v>
      </c>
      <c r="C28" s="20">
        <f t="shared" si="1"/>
        <v>45763</v>
      </c>
      <c r="D28" s="30"/>
      <c r="E28" s="87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x14ac:dyDescent="0.2">
      <c r="B29" s="29">
        <f t="shared" si="5"/>
        <v>45764</v>
      </c>
      <c r="C29" s="73">
        <f t="shared" si="1"/>
        <v>45764</v>
      </c>
      <c r="D29" s="30"/>
      <c r="E29" s="87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x14ac:dyDescent="0.2">
      <c r="B30" s="29">
        <f t="shared" si="5"/>
        <v>45765</v>
      </c>
      <c r="C30" s="20">
        <f t="shared" si="1"/>
        <v>45765</v>
      </c>
      <c r="D30" s="30"/>
      <c r="E30" s="87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x14ac:dyDescent="0.2">
      <c r="B31" s="29">
        <f t="shared" si="5"/>
        <v>45766</v>
      </c>
      <c r="C31" s="73">
        <f t="shared" si="1"/>
        <v>45766</v>
      </c>
      <c r="D31" s="30"/>
      <c r="E31" s="87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</v>
      </c>
      <c r="N31" s="129"/>
      <c r="O31" s="130"/>
    </row>
    <row r="32" spans="2:17" ht="12.75" customHeight="1" x14ac:dyDescent="0.2">
      <c r="B32" s="29">
        <f t="shared" si="5"/>
        <v>45767</v>
      </c>
      <c r="C32" s="20">
        <f t="shared" si="1"/>
        <v>45767</v>
      </c>
      <c r="D32" s="30"/>
      <c r="E32" s="87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129"/>
      <c r="O32" s="130"/>
    </row>
    <row r="33" spans="2:15" ht="12.75" customHeight="1" x14ac:dyDescent="0.2">
      <c r="B33" s="29">
        <f t="shared" si="5"/>
        <v>45768</v>
      </c>
      <c r="C33" s="73">
        <f t="shared" si="1"/>
        <v>45768</v>
      </c>
      <c r="D33" s="30"/>
      <c r="E33" s="87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x14ac:dyDescent="0.2">
      <c r="B34" s="29">
        <f t="shared" si="5"/>
        <v>45769</v>
      </c>
      <c r="C34" s="20">
        <f t="shared" si="1"/>
        <v>45769</v>
      </c>
      <c r="D34" s="30"/>
      <c r="E34" s="88"/>
      <c r="F34" s="89"/>
      <c r="G34" s="89"/>
      <c r="H34" s="89"/>
      <c r="I34" s="33">
        <f t="shared" si="2"/>
        <v>0</v>
      </c>
      <c r="J34" s="90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x14ac:dyDescent="0.2">
      <c r="B35" s="29">
        <f t="shared" si="5"/>
        <v>45770</v>
      </c>
      <c r="C35" s="73">
        <f t="shared" si="1"/>
        <v>45770</v>
      </c>
      <c r="D35" s="30"/>
      <c r="E35" s="87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x14ac:dyDescent="0.2">
      <c r="B36" s="29">
        <f t="shared" si="5"/>
        <v>45771</v>
      </c>
      <c r="C36" s="20">
        <f t="shared" si="1"/>
        <v>45771</v>
      </c>
      <c r="D36" s="30"/>
      <c r="E36" s="87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x14ac:dyDescent="0.2">
      <c r="B37" s="29">
        <f t="shared" si="5"/>
        <v>45772</v>
      </c>
      <c r="C37" s="73">
        <f t="shared" si="1"/>
        <v>45772</v>
      </c>
      <c r="D37" s="30"/>
      <c r="E37" s="87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x14ac:dyDescent="0.2">
      <c r="B38" s="84">
        <f t="shared" si="5"/>
        <v>45773</v>
      </c>
      <c r="C38" s="20">
        <f t="shared" si="1"/>
        <v>45773</v>
      </c>
      <c r="D38" s="30"/>
      <c r="E38" s="87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</v>
      </c>
      <c r="N38" s="129"/>
      <c r="O38" s="130"/>
    </row>
    <row r="39" spans="2:15" ht="12.75" customHeight="1" x14ac:dyDescent="0.2">
      <c r="B39" s="29">
        <f t="shared" si="5"/>
        <v>45774</v>
      </c>
      <c r="C39" s="73">
        <f t="shared" si="1"/>
        <v>45774</v>
      </c>
      <c r="D39" s="30"/>
      <c r="E39" s="87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186"/>
      <c r="O39" s="187"/>
    </row>
    <row r="40" spans="2:15" ht="12.75" customHeight="1" x14ac:dyDescent="0.2">
      <c r="B40" s="29">
        <f t="shared" si="5"/>
        <v>45775</v>
      </c>
      <c r="C40" s="20">
        <f t="shared" si="1"/>
        <v>45775</v>
      </c>
      <c r="D40" s="30"/>
      <c r="E40" s="87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x14ac:dyDescent="0.2">
      <c r="B41" s="84">
        <f t="shared" si="5"/>
        <v>45776</v>
      </c>
      <c r="C41" s="20">
        <f t="shared" si="1"/>
        <v>45776</v>
      </c>
      <c r="D41" s="30"/>
      <c r="E41" s="88"/>
      <c r="F41" s="89"/>
      <c r="G41" s="89"/>
      <c r="H41" s="89"/>
      <c r="I41" s="33">
        <f t="shared" si="2"/>
        <v>0</v>
      </c>
      <c r="J41" s="90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thickBot="1" x14ac:dyDescent="0.25">
      <c r="B42" s="51">
        <f t="shared" si="5"/>
        <v>45777</v>
      </c>
      <c r="C42" s="85">
        <f t="shared" si="1"/>
        <v>45777</v>
      </c>
      <c r="D42" s="53"/>
      <c r="E42" s="92"/>
      <c r="F42" s="55"/>
      <c r="G42" s="55"/>
      <c r="H42" s="55"/>
      <c r="I42" s="56">
        <f t="shared" si="2"/>
        <v>0</v>
      </c>
      <c r="J42" s="57"/>
      <c r="K42" s="56">
        <f t="shared" si="0"/>
        <v>0</v>
      </c>
      <c r="L42" s="58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86"/>
      <c r="O43" s="187"/>
    </row>
    <row r="44" spans="2:15" ht="16.5" customHeight="1" x14ac:dyDescent="0.25">
      <c r="B44" s="10"/>
      <c r="C44" s="5"/>
      <c r="D44" s="5"/>
      <c r="E44" s="5"/>
      <c r="F44" s="5"/>
      <c r="G44" s="5"/>
      <c r="H44" s="5"/>
      <c r="I44" s="5"/>
      <c r="J44" s="156" t="s">
        <v>42</v>
      </c>
      <c r="K44" s="157"/>
      <c r="L44" s="61">
        <f>SUM(L12:L43)</f>
        <v>-537.6</v>
      </c>
      <c r="M44" s="5"/>
      <c r="N44" s="186"/>
      <c r="O44" s="187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61" t="s">
        <v>43</v>
      </c>
      <c r="K45" s="163"/>
      <c r="L45" s="64">
        <f>COUNTIF(M13:M42,"??")*$G$6/5</f>
        <v>184.8</v>
      </c>
      <c r="M45" s="5"/>
      <c r="N45" s="129"/>
      <c r="O45" s="130"/>
    </row>
    <row r="46" spans="2:15" ht="16.5" customHeight="1" thickBot="1" x14ac:dyDescent="0.3">
      <c r="B46" s="65"/>
      <c r="C46" s="66"/>
      <c r="D46" s="66"/>
      <c r="E46" s="66"/>
      <c r="F46" s="66"/>
      <c r="G46" s="66"/>
      <c r="H46" s="66"/>
      <c r="I46" s="66"/>
      <c r="J46" s="180" t="s">
        <v>44</v>
      </c>
      <c r="K46" s="181"/>
      <c r="L46" s="67">
        <f>L44-L45</f>
        <v>-722.40000000000009</v>
      </c>
      <c r="M46" s="66"/>
      <c r="N46" s="122"/>
      <c r="O46" s="123"/>
    </row>
    <row r="48" spans="2:15" ht="40.5" customHeight="1" thickBot="1" x14ac:dyDescent="0.25">
      <c r="B48" s="177" t="s">
        <v>45</v>
      </c>
      <c r="C48" s="178"/>
      <c r="D48" s="178"/>
      <c r="E48" s="179"/>
      <c r="F48" s="174"/>
      <c r="G48" s="175"/>
      <c r="H48" s="175"/>
      <c r="I48" s="176"/>
      <c r="K48" s="170" t="s">
        <v>46</v>
      </c>
      <c r="L48" s="171"/>
      <c r="M48" s="171"/>
      <c r="N48" s="192"/>
      <c r="O48" s="192"/>
    </row>
  </sheetData>
  <mergeCells count="59">
    <mergeCell ref="B48:E48"/>
    <mergeCell ref="F48:I48"/>
    <mergeCell ref="K48:M48"/>
    <mergeCell ref="N48:O48"/>
    <mergeCell ref="J45:K45"/>
    <mergeCell ref="N45:O45"/>
    <mergeCell ref="J46:K46"/>
    <mergeCell ref="N46:O46"/>
    <mergeCell ref="N41:O41"/>
    <mergeCell ref="N42:O42"/>
    <mergeCell ref="N43:O43"/>
    <mergeCell ref="J44:K44"/>
    <mergeCell ref="N44:O44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2 J13:J42">
    <cfRule type="expression" dxfId="17" priority="2" stopIfTrue="1">
      <formula>($M13=" ")</formula>
    </cfRule>
  </conditionalFormatting>
  <conditionalFormatting sqref="L46">
    <cfRule type="expression" dxfId="16" priority="1" stopIfTrue="1">
      <formula>($L$46&lt;0)</formula>
    </cfRule>
  </conditionalFormatting>
  <dataValidations count="1">
    <dataValidation type="list" allowBlank="1" showInputMessage="1" showErrorMessage="1" sqref="J13:J42" xr:uid="{1165B415-7032-4F5A-9D4D-21D61F286B9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4976-E5C6-46EB-825A-8C70574A3C53}">
  <sheetPr>
    <pageSetUpPr fitToPage="1"/>
  </sheetPr>
  <dimension ref="B1:Q49"/>
  <sheetViews>
    <sheetView topLeftCell="A4" zoomScale="85" zoomScaleNormal="85" workbookViewId="0">
      <selection activeCell="A4"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DATE(G7,5,1)</f>
        <v>45778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Avril!L46</f>
        <v>-722.40000000000009</v>
      </c>
      <c r="M12" s="12"/>
      <c r="N12" s="17"/>
      <c r="O12" s="18"/>
    </row>
    <row r="13" spans="2:15" ht="13.5" thickBot="1" x14ac:dyDescent="0.25">
      <c r="B13" s="83">
        <f>G8</f>
        <v>45778</v>
      </c>
      <c r="C13" s="69">
        <f>B13</f>
        <v>45778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3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ht="13.5" thickBot="1" x14ac:dyDescent="0.25">
      <c r="B14" s="29">
        <f>B13+1</f>
        <v>45779</v>
      </c>
      <c r="C14" s="69">
        <f t="shared" ref="C14:C43" si="1">B14</f>
        <v>45779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ht="13.5" thickBot="1" x14ac:dyDescent="0.25">
      <c r="B15" s="29">
        <f t="shared" ref="B15:B43" si="5">B14+1</f>
        <v>45780</v>
      </c>
      <c r="C15" s="69">
        <f t="shared" si="1"/>
        <v>45780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</v>
      </c>
      <c r="N15" s="37" t="s">
        <v>24</v>
      </c>
      <c r="O15" s="38" t="s">
        <v>25</v>
      </c>
    </row>
    <row r="16" spans="2:15" ht="13.5" thickBot="1" x14ac:dyDescent="0.25">
      <c r="B16" s="29">
        <f t="shared" si="5"/>
        <v>45781</v>
      </c>
      <c r="C16" s="69">
        <f t="shared" si="1"/>
        <v>45781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</v>
      </c>
      <c r="N16" s="37" t="s">
        <v>26</v>
      </c>
      <c r="O16" s="38" t="s">
        <v>25</v>
      </c>
    </row>
    <row r="17" spans="2:17" ht="13.5" thickBot="1" x14ac:dyDescent="0.25">
      <c r="B17" s="29">
        <f t="shared" si="5"/>
        <v>45782</v>
      </c>
      <c r="C17" s="69">
        <f t="shared" si="1"/>
        <v>45782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ht="13.5" thickBot="1" x14ac:dyDescent="0.25">
      <c r="B18" s="29">
        <f t="shared" si="5"/>
        <v>45783</v>
      </c>
      <c r="C18" s="69">
        <f t="shared" si="1"/>
        <v>45783</v>
      </c>
      <c r="D18" s="30"/>
      <c r="E18" s="93"/>
      <c r="F18" s="89"/>
      <c r="G18" s="89"/>
      <c r="H18" s="89"/>
      <c r="I18" s="33">
        <f t="shared" si="2"/>
        <v>0</v>
      </c>
      <c r="J18" s="90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45784</v>
      </c>
      <c r="C19" s="69">
        <f t="shared" si="1"/>
        <v>45784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45785</v>
      </c>
      <c r="C20" s="69">
        <f t="shared" si="1"/>
        <v>45785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thickBot="1" x14ac:dyDescent="0.25">
      <c r="B21" s="29">
        <f t="shared" si="5"/>
        <v>45786</v>
      </c>
      <c r="C21" s="69">
        <f t="shared" si="1"/>
        <v>45786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45787</v>
      </c>
      <c r="C22" s="69">
        <f t="shared" si="1"/>
        <v>45787</v>
      </c>
      <c r="D22" s="40"/>
      <c r="E22" s="4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</v>
      </c>
      <c r="N22" s="152"/>
      <c r="O22" s="153"/>
      <c r="P22" s="46"/>
      <c r="Q22" s="46"/>
    </row>
    <row r="23" spans="2:17" ht="12.75" customHeight="1" thickBot="1" x14ac:dyDescent="0.25">
      <c r="B23" s="29">
        <f t="shared" si="5"/>
        <v>45788</v>
      </c>
      <c r="C23" s="69">
        <f t="shared" si="1"/>
        <v>45788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</v>
      </c>
      <c r="N23" s="186"/>
      <c r="O23" s="187"/>
    </row>
    <row r="24" spans="2:17" ht="12.75" customHeight="1" thickBot="1" x14ac:dyDescent="0.25">
      <c r="B24" s="29">
        <f t="shared" si="5"/>
        <v>45789</v>
      </c>
      <c r="C24" s="69">
        <f t="shared" si="1"/>
        <v>45789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thickBot="1" x14ac:dyDescent="0.25">
      <c r="B25" s="29">
        <f t="shared" si="5"/>
        <v>45790</v>
      </c>
      <c r="C25" s="69">
        <f t="shared" si="1"/>
        <v>45790</v>
      </c>
      <c r="D25" s="30"/>
      <c r="E25" s="93"/>
      <c r="F25" s="89"/>
      <c r="G25" s="89"/>
      <c r="H25" s="89"/>
      <c r="I25" s="33">
        <f t="shared" si="2"/>
        <v>0</v>
      </c>
      <c r="J25" s="90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129" t="s">
        <v>50</v>
      </c>
      <c r="O25" s="130"/>
    </row>
    <row r="26" spans="2:17" ht="12.75" customHeight="1" thickBot="1" x14ac:dyDescent="0.25">
      <c r="B26" s="29">
        <f t="shared" si="5"/>
        <v>45791</v>
      </c>
      <c r="C26" s="69">
        <f t="shared" si="1"/>
        <v>45791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thickBot="1" x14ac:dyDescent="0.25">
      <c r="B27" s="29">
        <f t="shared" si="5"/>
        <v>45792</v>
      </c>
      <c r="C27" s="69">
        <f t="shared" si="1"/>
        <v>45792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thickBot="1" x14ac:dyDescent="0.25">
      <c r="B28" s="29">
        <f t="shared" si="5"/>
        <v>45793</v>
      </c>
      <c r="C28" s="69">
        <f t="shared" si="1"/>
        <v>45793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thickBot="1" x14ac:dyDescent="0.25">
      <c r="B29" s="29">
        <f t="shared" si="5"/>
        <v>45794</v>
      </c>
      <c r="C29" s="69">
        <f t="shared" si="1"/>
        <v>45794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</v>
      </c>
      <c r="N29" s="186"/>
      <c r="O29" s="187"/>
    </row>
    <row r="30" spans="2:17" ht="12.75" customHeight="1" thickBot="1" x14ac:dyDescent="0.25">
      <c r="B30" s="29">
        <f t="shared" si="5"/>
        <v>45795</v>
      </c>
      <c r="C30" s="69">
        <f t="shared" si="1"/>
        <v>45795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</v>
      </c>
      <c r="N30" s="135"/>
      <c r="O30" s="136"/>
    </row>
    <row r="31" spans="2:17" ht="12.75" customHeight="1" thickBot="1" x14ac:dyDescent="0.25">
      <c r="B31" s="29">
        <f t="shared" si="5"/>
        <v>45796</v>
      </c>
      <c r="C31" s="69">
        <f t="shared" si="1"/>
        <v>45796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thickBot="1" x14ac:dyDescent="0.25">
      <c r="B32" s="29">
        <f t="shared" si="5"/>
        <v>45797</v>
      </c>
      <c r="C32" s="69">
        <f t="shared" si="1"/>
        <v>45797</v>
      </c>
      <c r="D32" s="30"/>
      <c r="E32" s="93"/>
      <c r="F32" s="89"/>
      <c r="G32" s="89"/>
      <c r="H32" s="89"/>
      <c r="I32" s="33">
        <f t="shared" si="2"/>
        <v>0</v>
      </c>
      <c r="J32" s="90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129"/>
      <c r="O32" s="130"/>
    </row>
    <row r="33" spans="2:15" ht="12.75" customHeight="1" thickBot="1" x14ac:dyDescent="0.25">
      <c r="B33" s="29">
        <f t="shared" si="5"/>
        <v>45798</v>
      </c>
      <c r="C33" s="69">
        <f t="shared" si="1"/>
        <v>45798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thickBot="1" x14ac:dyDescent="0.25">
      <c r="B34" s="29">
        <f t="shared" si="5"/>
        <v>45799</v>
      </c>
      <c r="C34" s="69">
        <f t="shared" si="1"/>
        <v>45799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thickBot="1" x14ac:dyDescent="0.25">
      <c r="B35" s="29">
        <f t="shared" si="5"/>
        <v>45800</v>
      </c>
      <c r="C35" s="69">
        <f t="shared" si="1"/>
        <v>45800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thickBot="1" x14ac:dyDescent="0.25">
      <c r="B36" s="29">
        <f t="shared" si="5"/>
        <v>45801</v>
      </c>
      <c r="C36" s="69">
        <f t="shared" si="1"/>
        <v>45801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</v>
      </c>
      <c r="N36" s="129"/>
      <c r="O36" s="130"/>
    </row>
    <row r="37" spans="2:15" ht="12.75" customHeight="1" thickBot="1" x14ac:dyDescent="0.25">
      <c r="B37" s="29">
        <f t="shared" si="5"/>
        <v>45802</v>
      </c>
      <c r="C37" s="69">
        <f t="shared" si="1"/>
        <v>45802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</v>
      </c>
      <c r="N37" s="129"/>
      <c r="O37" s="130"/>
    </row>
    <row r="38" spans="2:15" ht="12.75" customHeight="1" thickBot="1" x14ac:dyDescent="0.25">
      <c r="B38" s="84">
        <f t="shared" si="5"/>
        <v>45803</v>
      </c>
      <c r="C38" s="69">
        <f t="shared" si="1"/>
        <v>45803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thickBot="1" x14ac:dyDescent="0.25">
      <c r="B39" s="29">
        <f t="shared" si="5"/>
        <v>45804</v>
      </c>
      <c r="C39" s="69">
        <f t="shared" si="1"/>
        <v>45804</v>
      </c>
      <c r="D39" s="30"/>
      <c r="E39" s="93"/>
      <c r="F39" s="89"/>
      <c r="G39" s="89"/>
      <c r="H39" s="89"/>
      <c r="I39" s="33">
        <f t="shared" si="2"/>
        <v>0</v>
      </c>
      <c r="J39" s="90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86"/>
      <c r="O39" s="187"/>
    </row>
    <row r="40" spans="2:15" ht="12.75" customHeight="1" thickBot="1" x14ac:dyDescent="0.25">
      <c r="B40" s="29">
        <f t="shared" si="5"/>
        <v>45805</v>
      </c>
      <c r="C40" s="69">
        <f t="shared" si="1"/>
        <v>45805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thickBot="1" x14ac:dyDescent="0.25">
      <c r="B41" s="84">
        <f t="shared" si="5"/>
        <v>45806</v>
      </c>
      <c r="C41" s="69">
        <f t="shared" si="1"/>
        <v>45806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thickBot="1" x14ac:dyDescent="0.25">
      <c r="B42" s="94">
        <f t="shared" si="5"/>
        <v>45807</v>
      </c>
      <c r="C42" s="69">
        <f t="shared" si="1"/>
        <v>45807</v>
      </c>
      <c r="D42" s="30"/>
      <c r="E42" s="31"/>
      <c r="F42" s="32"/>
      <c r="G42" s="32"/>
      <c r="H42" s="32"/>
      <c r="I42" s="33">
        <f t="shared" si="2"/>
        <v>0</v>
      </c>
      <c r="J42" s="34"/>
      <c r="K42" s="95">
        <f t="shared" si="0"/>
        <v>0</v>
      </c>
      <c r="L42" s="36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51">
        <f t="shared" si="5"/>
        <v>45808</v>
      </c>
      <c r="C43" s="96">
        <f t="shared" si="1"/>
        <v>45808</v>
      </c>
      <c r="D43" s="53"/>
      <c r="E43" s="54"/>
      <c r="F43" s="55"/>
      <c r="G43" s="55"/>
      <c r="H43" s="55"/>
      <c r="I43" s="56">
        <f t="shared" si="2"/>
        <v>0</v>
      </c>
      <c r="J43" s="57"/>
      <c r="K43" s="56">
        <f t="shared" si="0"/>
        <v>0</v>
      </c>
      <c r="L43" s="58">
        <f t="shared" si="3"/>
        <v>0</v>
      </c>
      <c r="M43" s="5" t="str">
        <f t="shared" si="4"/>
        <v xml:space="preserve"> </v>
      </c>
      <c r="N43" s="186"/>
      <c r="O43" s="187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00"/>
      <c r="O44" s="201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-722.40000000000009</v>
      </c>
      <c r="M45" s="5"/>
      <c r="N45" s="186"/>
      <c r="O45" s="187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184.8</v>
      </c>
      <c r="M46" s="5"/>
      <c r="N46" s="129"/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-907.2</v>
      </c>
      <c r="M47" s="66"/>
      <c r="N47" s="122"/>
      <c r="O47" s="123"/>
    </row>
    <row r="49" spans="2:15" ht="40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K49" s="170" t="s">
        <v>46</v>
      </c>
      <c r="L49" s="171"/>
      <c r="M49" s="171"/>
      <c r="N49" s="192"/>
      <c r="O49" s="192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1:O41"/>
    <mergeCell ref="N42:O42"/>
    <mergeCell ref="N43:O43"/>
    <mergeCell ref="N44:O44"/>
    <mergeCell ref="J45:K45"/>
    <mergeCell ref="N45:O45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3 J13:J43">
    <cfRule type="expression" dxfId="15" priority="2" stopIfTrue="1">
      <formula>($M13=" ")</formula>
    </cfRule>
  </conditionalFormatting>
  <conditionalFormatting sqref="L47">
    <cfRule type="expression" dxfId="14" priority="1" stopIfTrue="1">
      <formula>($L$47&lt;0)</formula>
    </cfRule>
  </conditionalFormatting>
  <dataValidations count="1">
    <dataValidation type="list" allowBlank="1" showInputMessage="1" showErrorMessage="1" sqref="J13:J43" xr:uid="{4E5D668F-FC48-4B97-B7B9-023002407A5F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84CF-D585-4855-BBAD-1C8183F5779D}">
  <sheetPr>
    <pageSetUpPr fitToPage="1"/>
  </sheetPr>
  <dimension ref="B1:Q48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DATE(G7,6,1)</f>
        <v>45809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Mai!L47</f>
        <v>-907.2</v>
      </c>
      <c r="M12" s="12"/>
      <c r="N12" s="17"/>
      <c r="O12" s="18"/>
    </row>
    <row r="13" spans="2:15" ht="13.5" thickBot="1" x14ac:dyDescent="0.25">
      <c r="B13" s="83">
        <f>G8</f>
        <v>45809</v>
      </c>
      <c r="C13" s="69">
        <f>B13</f>
        <v>45809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2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7" t="s">
        <v>21</v>
      </c>
      <c r="O13" s="28" t="s">
        <v>22</v>
      </c>
    </row>
    <row r="14" spans="2:15" ht="13.5" thickBot="1" x14ac:dyDescent="0.25">
      <c r="B14" s="83">
        <f>B13+1</f>
        <v>45810</v>
      </c>
      <c r="C14" s="20">
        <f t="shared" ref="C14:C42" si="1">B14</f>
        <v>45810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ht="13.5" thickBot="1" x14ac:dyDescent="0.25">
      <c r="B15" s="83">
        <f t="shared" ref="B15:B42" si="5">B14+1</f>
        <v>45811</v>
      </c>
      <c r="C15" s="73">
        <f t="shared" si="1"/>
        <v>45811</v>
      </c>
      <c r="D15" s="30"/>
      <c r="E15" s="93"/>
      <c r="F15" s="89"/>
      <c r="G15" s="89"/>
      <c r="H15" s="89"/>
      <c r="I15" s="33">
        <f t="shared" si="2"/>
        <v>0</v>
      </c>
      <c r="J15" s="90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ht="13.5" thickBot="1" x14ac:dyDescent="0.25">
      <c r="B16" s="83">
        <f t="shared" si="5"/>
        <v>45812</v>
      </c>
      <c r="C16" s="20">
        <f t="shared" si="1"/>
        <v>45812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ht="13.5" thickBot="1" x14ac:dyDescent="0.25">
      <c r="B17" s="83">
        <f t="shared" si="5"/>
        <v>45813</v>
      </c>
      <c r="C17" s="73">
        <f t="shared" si="1"/>
        <v>45813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ht="13.5" thickBot="1" x14ac:dyDescent="0.25">
      <c r="B18" s="83">
        <f t="shared" si="5"/>
        <v>45814</v>
      </c>
      <c r="C18" s="20">
        <f t="shared" si="1"/>
        <v>45814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83">
        <f t="shared" si="5"/>
        <v>45815</v>
      </c>
      <c r="C19" s="73">
        <f t="shared" si="1"/>
        <v>45815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29</v>
      </c>
      <c r="O19" s="38" t="s">
        <v>25</v>
      </c>
    </row>
    <row r="20" spans="2:17" ht="12.75" customHeight="1" thickBot="1" x14ac:dyDescent="0.25">
      <c r="B20" s="83">
        <f t="shared" si="5"/>
        <v>45816</v>
      </c>
      <c r="C20" s="20">
        <f t="shared" si="1"/>
        <v>45816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thickBot="1" x14ac:dyDescent="0.25">
      <c r="B21" s="83">
        <f t="shared" si="5"/>
        <v>45817</v>
      </c>
      <c r="C21" s="73">
        <f t="shared" si="1"/>
        <v>45817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83">
        <f t="shared" si="5"/>
        <v>45818</v>
      </c>
      <c r="C22" s="20">
        <f t="shared" si="1"/>
        <v>45818</v>
      </c>
      <c r="D22" s="40"/>
      <c r="E22" s="97"/>
      <c r="F22" s="98"/>
      <c r="G22" s="98"/>
      <c r="H22" s="98"/>
      <c r="I22" s="43">
        <f t="shared" si="2"/>
        <v>0</v>
      </c>
      <c r="J22" s="99"/>
      <c r="K22" s="35">
        <f t="shared" si="0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thickBot="1" x14ac:dyDescent="0.25">
      <c r="B23" s="83">
        <f t="shared" si="5"/>
        <v>45819</v>
      </c>
      <c r="C23" s="73">
        <f t="shared" si="1"/>
        <v>45819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thickBot="1" x14ac:dyDescent="0.25">
      <c r="B24" s="83">
        <f t="shared" si="5"/>
        <v>45820</v>
      </c>
      <c r="C24" s="20">
        <f t="shared" si="1"/>
        <v>45820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thickBot="1" x14ac:dyDescent="0.25">
      <c r="B25" s="83">
        <f t="shared" si="5"/>
        <v>45821</v>
      </c>
      <c r="C25" s="73">
        <f t="shared" si="1"/>
        <v>45821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129" t="s">
        <v>50</v>
      </c>
      <c r="O25" s="130"/>
    </row>
    <row r="26" spans="2:17" ht="12.75" customHeight="1" thickBot="1" x14ac:dyDescent="0.25">
      <c r="B26" s="83">
        <f t="shared" si="5"/>
        <v>45822</v>
      </c>
      <c r="C26" s="20">
        <f t="shared" si="1"/>
        <v>45822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129"/>
      <c r="O26" s="130"/>
    </row>
    <row r="27" spans="2:17" ht="12.75" customHeight="1" thickBot="1" x14ac:dyDescent="0.25">
      <c r="B27" s="83">
        <f t="shared" si="5"/>
        <v>45823</v>
      </c>
      <c r="C27" s="73">
        <f t="shared" si="1"/>
        <v>45823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129" t="s">
        <v>51</v>
      </c>
      <c r="O27" s="130"/>
    </row>
    <row r="28" spans="2:17" ht="12.75" customHeight="1" thickBot="1" x14ac:dyDescent="0.25">
      <c r="B28" s="83">
        <f t="shared" si="5"/>
        <v>45824</v>
      </c>
      <c r="C28" s="20">
        <f t="shared" si="1"/>
        <v>45824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thickBot="1" x14ac:dyDescent="0.25">
      <c r="B29" s="83">
        <f t="shared" si="5"/>
        <v>45825</v>
      </c>
      <c r="C29" s="73">
        <f t="shared" si="1"/>
        <v>45825</v>
      </c>
      <c r="D29" s="30"/>
      <c r="E29" s="93"/>
      <c r="F29" s="89"/>
      <c r="G29" s="89"/>
      <c r="H29" s="89"/>
      <c r="I29" s="33">
        <f t="shared" si="2"/>
        <v>0</v>
      </c>
      <c r="J29" s="90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thickBot="1" x14ac:dyDescent="0.25">
      <c r="B30" s="83">
        <f t="shared" si="5"/>
        <v>45826</v>
      </c>
      <c r="C30" s="20">
        <f t="shared" si="1"/>
        <v>45826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thickBot="1" x14ac:dyDescent="0.25">
      <c r="B31" s="83">
        <f t="shared" si="5"/>
        <v>45827</v>
      </c>
      <c r="C31" s="73">
        <f t="shared" si="1"/>
        <v>45827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thickBot="1" x14ac:dyDescent="0.25">
      <c r="B32" s="83">
        <f t="shared" si="5"/>
        <v>45828</v>
      </c>
      <c r="C32" s="20">
        <f t="shared" si="1"/>
        <v>45828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129"/>
      <c r="O32" s="130"/>
    </row>
    <row r="33" spans="2:15" ht="12.75" customHeight="1" thickBot="1" x14ac:dyDescent="0.25">
      <c r="B33" s="83">
        <f t="shared" si="5"/>
        <v>45829</v>
      </c>
      <c r="C33" s="73">
        <f t="shared" si="1"/>
        <v>45829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129"/>
      <c r="O33" s="130"/>
    </row>
    <row r="34" spans="2:15" ht="12.75" customHeight="1" thickBot="1" x14ac:dyDescent="0.25">
      <c r="B34" s="83">
        <f t="shared" si="5"/>
        <v>45830</v>
      </c>
      <c r="C34" s="20">
        <f t="shared" si="1"/>
        <v>45830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129"/>
      <c r="O34" s="130"/>
    </row>
    <row r="35" spans="2:15" ht="12.75" customHeight="1" thickBot="1" x14ac:dyDescent="0.25">
      <c r="B35" s="83">
        <f t="shared" si="5"/>
        <v>45831</v>
      </c>
      <c r="C35" s="73">
        <f t="shared" si="1"/>
        <v>45831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thickBot="1" x14ac:dyDescent="0.25">
      <c r="B36" s="83">
        <f t="shared" si="5"/>
        <v>45832</v>
      </c>
      <c r="C36" s="20">
        <f t="shared" si="1"/>
        <v>45832</v>
      </c>
      <c r="D36" s="30"/>
      <c r="E36" s="93"/>
      <c r="F36" s="89"/>
      <c r="G36" s="89"/>
      <c r="H36" s="89"/>
      <c r="I36" s="33">
        <f t="shared" si="2"/>
        <v>0</v>
      </c>
      <c r="J36" s="90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thickBot="1" x14ac:dyDescent="0.25">
      <c r="B37" s="83">
        <f t="shared" si="5"/>
        <v>45833</v>
      </c>
      <c r="C37" s="73">
        <f t="shared" si="1"/>
        <v>45833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thickBot="1" x14ac:dyDescent="0.25">
      <c r="B38" s="83">
        <f t="shared" si="5"/>
        <v>45834</v>
      </c>
      <c r="C38" s="20">
        <f t="shared" si="1"/>
        <v>45834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thickBot="1" x14ac:dyDescent="0.25">
      <c r="B39" s="83">
        <f t="shared" si="5"/>
        <v>45835</v>
      </c>
      <c r="C39" s="73">
        <f t="shared" si="1"/>
        <v>45835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86"/>
      <c r="O39" s="187"/>
    </row>
    <row r="40" spans="2:15" ht="12.75" customHeight="1" thickBot="1" x14ac:dyDescent="0.25">
      <c r="B40" s="83">
        <f t="shared" si="5"/>
        <v>45836</v>
      </c>
      <c r="C40" s="20">
        <f t="shared" si="1"/>
        <v>45836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135"/>
      <c r="O40" s="136"/>
    </row>
    <row r="41" spans="2:15" ht="12.75" customHeight="1" thickBot="1" x14ac:dyDescent="0.25">
      <c r="B41" s="83">
        <f t="shared" si="5"/>
        <v>45837</v>
      </c>
      <c r="C41" s="73">
        <f t="shared" si="1"/>
        <v>45837</v>
      </c>
      <c r="D41" s="30"/>
      <c r="E41" s="31"/>
      <c r="F41" s="32"/>
      <c r="G41" s="32"/>
      <c r="H41" s="32"/>
      <c r="I41" s="33">
        <f t="shared" si="2"/>
        <v>0</v>
      </c>
      <c r="J41" s="34"/>
      <c r="K41" s="95">
        <f t="shared" si="0"/>
        <v>0</v>
      </c>
      <c r="L41" s="36">
        <f t="shared" si="3"/>
        <v>0</v>
      </c>
      <c r="M41" s="5" t="str">
        <f t="shared" si="4"/>
        <v xml:space="preserve"> </v>
      </c>
      <c r="N41" s="129"/>
      <c r="O41" s="130"/>
    </row>
    <row r="42" spans="2:15" ht="12.75" customHeight="1" thickBot="1" x14ac:dyDescent="0.25">
      <c r="B42" s="83">
        <f t="shared" si="5"/>
        <v>45838</v>
      </c>
      <c r="C42" s="52">
        <f t="shared" si="1"/>
        <v>45838</v>
      </c>
      <c r="D42" s="53"/>
      <c r="E42" s="54"/>
      <c r="F42" s="55"/>
      <c r="G42" s="55"/>
      <c r="H42" s="55"/>
      <c r="I42" s="56">
        <f t="shared" si="2"/>
        <v>0</v>
      </c>
      <c r="J42" s="57"/>
      <c r="K42" s="56">
        <f t="shared" si="0"/>
        <v>0</v>
      </c>
      <c r="L42" s="58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86"/>
      <c r="O43" s="187"/>
    </row>
    <row r="44" spans="2:15" ht="16.5" customHeight="1" x14ac:dyDescent="0.25">
      <c r="B44" s="10"/>
      <c r="C44" s="5"/>
      <c r="D44" s="5"/>
      <c r="E44" s="5"/>
      <c r="F44" s="5"/>
      <c r="G44" s="5"/>
      <c r="H44" s="5"/>
      <c r="I44" s="5"/>
      <c r="J44" s="156" t="s">
        <v>42</v>
      </c>
      <c r="K44" s="157"/>
      <c r="L44" s="61">
        <f>SUM(L12:L43)</f>
        <v>-907.2</v>
      </c>
      <c r="M44" s="5"/>
      <c r="N44" s="186"/>
      <c r="O44" s="187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61" t="s">
        <v>43</v>
      </c>
      <c r="K45" s="163"/>
      <c r="L45" s="64">
        <f>COUNTIF(M13:M42,"??")*$G$6/5</f>
        <v>176.4</v>
      </c>
      <c r="M45" s="5"/>
      <c r="N45" s="129"/>
      <c r="O45" s="130"/>
    </row>
    <row r="46" spans="2:15" ht="16.5" customHeight="1" thickBot="1" x14ac:dyDescent="0.3">
      <c r="B46" s="65"/>
      <c r="C46" s="66"/>
      <c r="D46" s="66"/>
      <c r="E46" s="66"/>
      <c r="F46" s="66"/>
      <c r="G46" s="66"/>
      <c r="H46" s="66"/>
      <c r="I46" s="66"/>
      <c r="J46" s="180" t="s">
        <v>44</v>
      </c>
      <c r="K46" s="181"/>
      <c r="L46" s="67">
        <f>L44-L45</f>
        <v>-1083.6000000000001</v>
      </c>
      <c r="M46" s="66"/>
      <c r="N46" s="122"/>
      <c r="O46" s="123"/>
    </row>
    <row r="48" spans="2:15" ht="40.5" customHeight="1" thickBot="1" x14ac:dyDescent="0.25">
      <c r="B48" s="177" t="s">
        <v>45</v>
      </c>
      <c r="C48" s="178"/>
      <c r="D48" s="178"/>
      <c r="E48" s="179"/>
      <c r="F48" s="174"/>
      <c r="G48" s="175"/>
      <c r="H48" s="175"/>
      <c r="I48" s="176"/>
      <c r="K48" s="170" t="s">
        <v>46</v>
      </c>
      <c r="L48" s="171"/>
      <c r="M48" s="171"/>
      <c r="N48" s="192"/>
      <c r="O48" s="192"/>
    </row>
  </sheetData>
  <mergeCells count="59">
    <mergeCell ref="B48:E48"/>
    <mergeCell ref="F48:I48"/>
    <mergeCell ref="K48:M48"/>
    <mergeCell ref="N48:O48"/>
    <mergeCell ref="J45:K45"/>
    <mergeCell ref="N45:O45"/>
    <mergeCell ref="J46:K46"/>
    <mergeCell ref="N46:O46"/>
    <mergeCell ref="N41:O41"/>
    <mergeCell ref="N42:O42"/>
    <mergeCell ref="N43:O43"/>
    <mergeCell ref="J44:K44"/>
    <mergeCell ref="N44:O44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2 J13:J42">
    <cfRule type="expression" dxfId="13" priority="2" stopIfTrue="1">
      <formula>($M13=" ")</formula>
    </cfRule>
  </conditionalFormatting>
  <conditionalFormatting sqref="L46">
    <cfRule type="expression" dxfId="12" priority="1" stopIfTrue="1">
      <formula>($L$46&lt;0)</formula>
    </cfRule>
  </conditionalFormatting>
  <dataValidations count="1">
    <dataValidation type="list" allowBlank="1" showInputMessage="1" showErrorMessage="1" sqref="J13:J42" xr:uid="{41FB7905-981E-494F-A665-B6CEA8B0AA1B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9027-DC0B-4AC0-BFC7-026539C18264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DATE(G7,7,1)</f>
        <v>45839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Juin!L46</f>
        <v>-1083.6000000000001</v>
      </c>
      <c r="M12" s="12"/>
      <c r="N12" s="17"/>
      <c r="O12" s="18"/>
    </row>
    <row r="13" spans="2:15" ht="13.5" thickBot="1" x14ac:dyDescent="0.25">
      <c r="B13" s="83">
        <f>G8</f>
        <v>45839</v>
      </c>
      <c r="C13" s="69">
        <f>B13</f>
        <v>45839</v>
      </c>
      <c r="D13" s="21"/>
      <c r="E13" s="22"/>
      <c r="F13" s="23"/>
      <c r="G13" s="23"/>
      <c r="H13" s="23"/>
      <c r="I13" s="24">
        <f>ROUND(20*24*(F13-E13-(H13-G13)),0)/20</f>
        <v>0</v>
      </c>
      <c r="J13" s="25"/>
      <c r="K13" s="24">
        <f>IF(OR(J13=$N$13,J13=$N$14,),ROUND(20*$G$6/5,1)/20,0)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ht="13.5" thickBot="1" x14ac:dyDescent="0.25">
      <c r="B14" s="29">
        <f>B13+1</f>
        <v>45840</v>
      </c>
      <c r="C14" s="69">
        <f t="shared" ref="C14:C43" si="0">B14</f>
        <v>45840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 t="shared" ref="K14:K43" si="2">IF(OR(J14=$N$13,J14=$N$14),ROUND(20*$G$6/5,1)/20,0)</f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ht="13.5" thickBot="1" x14ac:dyDescent="0.25">
      <c r="B15" s="29">
        <f t="shared" ref="B15:B43" si="5">B14+1</f>
        <v>45841</v>
      </c>
      <c r="C15" s="69">
        <f t="shared" si="0"/>
        <v>45841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si="2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ht="13.5" thickBot="1" x14ac:dyDescent="0.25">
      <c r="B16" s="29">
        <f t="shared" si="5"/>
        <v>45842</v>
      </c>
      <c r="C16" s="69">
        <f t="shared" si="0"/>
        <v>45842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2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ht="13.5" thickBot="1" x14ac:dyDescent="0.25">
      <c r="B17" s="29">
        <f t="shared" si="5"/>
        <v>45843</v>
      </c>
      <c r="C17" s="69">
        <f t="shared" si="0"/>
        <v>45843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2"/>
        <v>0</v>
      </c>
      <c r="L17" s="36">
        <f t="shared" si="3"/>
        <v>0</v>
      </c>
      <c r="M17" s="5" t="str">
        <f t="shared" si="4"/>
        <v xml:space="preserve"> </v>
      </c>
      <c r="N17" s="37" t="s">
        <v>27</v>
      </c>
      <c r="O17" s="38" t="s">
        <v>25</v>
      </c>
    </row>
    <row r="18" spans="2:17" ht="13.5" thickBot="1" x14ac:dyDescent="0.25">
      <c r="B18" s="29">
        <f t="shared" si="5"/>
        <v>45844</v>
      </c>
      <c r="C18" s="69">
        <f t="shared" si="0"/>
        <v>45844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2"/>
        <v>0</v>
      </c>
      <c r="L18" s="36">
        <f t="shared" si="3"/>
        <v>0</v>
      </c>
      <c r="M18" s="5" t="str">
        <f t="shared" si="4"/>
        <v xml:space="preserve">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45845</v>
      </c>
      <c r="C19" s="69">
        <f t="shared" si="0"/>
        <v>45845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2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45846</v>
      </c>
      <c r="C20" s="69">
        <f t="shared" si="0"/>
        <v>45846</v>
      </c>
      <c r="D20" s="30"/>
      <c r="E20" s="93"/>
      <c r="F20" s="89"/>
      <c r="G20" s="89"/>
      <c r="H20" s="89"/>
      <c r="I20" s="33">
        <f t="shared" si="1"/>
        <v>0</v>
      </c>
      <c r="J20" s="90"/>
      <c r="K20" s="35">
        <f t="shared" si="2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thickBot="1" x14ac:dyDescent="0.25">
      <c r="B21" s="29">
        <f t="shared" si="5"/>
        <v>45847</v>
      </c>
      <c r="C21" s="69">
        <f t="shared" si="0"/>
        <v>45847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2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45848</v>
      </c>
      <c r="C22" s="69">
        <f t="shared" si="0"/>
        <v>45848</v>
      </c>
      <c r="D22" s="40"/>
      <c r="E22" s="41"/>
      <c r="F22" s="42"/>
      <c r="G22" s="42"/>
      <c r="H22" s="42"/>
      <c r="I22" s="43">
        <f t="shared" si="1"/>
        <v>0</v>
      </c>
      <c r="J22" s="44"/>
      <c r="K22" s="35">
        <f t="shared" si="2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thickBot="1" x14ac:dyDescent="0.25">
      <c r="B23" s="29">
        <f t="shared" si="5"/>
        <v>45849</v>
      </c>
      <c r="C23" s="69">
        <f t="shared" si="0"/>
        <v>45849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2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thickBot="1" x14ac:dyDescent="0.25">
      <c r="B24" s="29">
        <f t="shared" si="5"/>
        <v>45850</v>
      </c>
      <c r="C24" s="69">
        <f t="shared" si="0"/>
        <v>45850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2"/>
        <v>0</v>
      </c>
      <c r="L24" s="36">
        <f t="shared" si="3"/>
        <v>0</v>
      </c>
      <c r="M24" s="5" t="str">
        <f t="shared" si="4"/>
        <v xml:space="preserve"> </v>
      </c>
      <c r="N24" s="129" t="s">
        <v>49</v>
      </c>
      <c r="O24" s="136"/>
    </row>
    <row r="25" spans="2:17" ht="12.75" customHeight="1" thickBot="1" x14ac:dyDescent="0.25">
      <c r="B25" s="29">
        <f t="shared" si="5"/>
        <v>45851</v>
      </c>
      <c r="C25" s="69">
        <f t="shared" si="0"/>
        <v>45851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2"/>
        <v>0</v>
      </c>
      <c r="L25" s="36">
        <f t="shared" si="3"/>
        <v>0</v>
      </c>
      <c r="M25" s="5" t="str">
        <f t="shared" si="4"/>
        <v xml:space="preserve"> </v>
      </c>
      <c r="N25" s="129" t="s">
        <v>50</v>
      </c>
      <c r="O25" s="130"/>
    </row>
    <row r="26" spans="2:17" ht="12.75" customHeight="1" thickBot="1" x14ac:dyDescent="0.25">
      <c r="B26" s="29">
        <f t="shared" si="5"/>
        <v>45852</v>
      </c>
      <c r="C26" s="69">
        <f t="shared" si="0"/>
        <v>45852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2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thickBot="1" x14ac:dyDescent="0.25">
      <c r="B27" s="29">
        <f t="shared" si="5"/>
        <v>45853</v>
      </c>
      <c r="C27" s="69">
        <f t="shared" si="0"/>
        <v>45853</v>
      </c>
      <c r="D27" s="30"/>
      <c r="E27" s="93"/>
      <c r="F27" s="89"/>
      <c r="G27" s="89"/>
      <c r="H27" s="89"/>
      <c r="I27" s="33">
        <f t="shared" si="1"/>
        <v>0</v>
      </c>
      <c r="J27" s="90"/>
      <c r="K27" s="35">
        <f t="shared" si="2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thickBot="1" x14ac:dyDescent="0.25">
      <c r="B28" s="29">
        <f t="shared" si="5"/>
        <v>45854</v>
      </c>
      <c r="C28" s="69">
        <f t="shared" si="0"/>
        <v>45854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2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thickBot="1" x14ac:dyDescent="0.25">
      <c r="B29" s="29">
        <f t="shared" si="5"/>
        <v>45855</v>
      </c>
      <c r="C29" s="69">
        <f t="shared" si="0"/>
        <v>45855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2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thickBot="1" x14ac:dyDescent="0.25">
      <c r="B30" s="29">
        <f t="shared" si="5"/>
        <v>45856</v>
      </c>
      <c r="C30" s="69">
        <f t="shared" si="0"/>
        <v>45856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2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thickBot="1" x14ac:dyDescent="0.25">
      <c r="B31" s="29">
        <f t="shared" si="5"/>
        <v>45857</v>
      </c>
      <c r="C31" s="69">
        <f t="shared" si="0"/>
        <v>45857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2"/>
        <v>0</v>
      </c>
      <c r="L31" s="36">
        <f t="shared" si="3"/>
        <v>0</v>
      </c>
      <c r="M31" s="5" t="str">
        <f t="shared" si="4"/>
        <v xml:space="preserve"> </v>
      </c>
      <c r="N31" s="129"/>
      <c r="O31" s="130"/>
    </row>
    <row r="32" spans="2:17" ht="12.75" customHeight="1" thickBot="1" x14ac:dyDescent="0.25">
      <c r="B32" s="29">
        <f t="shared" si="5"/>
        <v>45858</v>
      </c>
      <c r="C32" s="69">
        <f t="shared" si="0"/>
        <v>45858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2"/>
        <v>0</v>
      </c>
      <c r="L32" s="36">
        <f t="shared" si="3"/>
        <v>0</v>
      </c>
      <c r="M32" s="5" t="str">
        <f t="shared" si="4"/>
        <v xml:space="preserve"> </v>
      </c>
      <c r="N32" s="129"/>
      <c r="O32" s="130"/>
    </row>
    <row r="33" spans="2:15" ht="12.75" customHeight="1" thickBot="1" x14ac:dyDescent="0.25">
      <c r="B33" s="29">
        <f t="shared" si="5"/>
        <v>45859</v>
      </c>
      <c r="C33" s="69">
        <f t="shared" si="0"/>
        <v>45859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2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thickBot="1" x14ac:dyDescent="0.25">
      <c r="B34" s="29">
        <f t="shared" si="5"/>
        <v>45860</v>
      </c>
      <c r="C34" s="69">
        <f t="shared" si="0"/>
        <v>45860</v>
      </c>
      <c r="D34" s="30"/>
      <c r="E34" s="93"/>
      <c r="F34" s="89"/>
      <c r="G34" s="89"/>
      <c r="H34" s="89"/>
      <c r="I34" s="33">
        <f t="shared" si="1"/>
        <v>0</v>
      </c>
      <c r="J34" s="90"/>
      <c r="K34" s="35">
        <f t="shared" si="2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thickBot="1" x14ac:dyDescent="0.25">
      <c r="B35" s="29">
        <f t="shared" si="5"/>
        <v>45861</v>
      </c>
      <c r="C35" s="69">
        <f t="shared" si="0"/>
        <v>45861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2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thickBot="1" x14ac:dyDescent="0.25">
      <c r="B36" s="29">
        <f t="shared" si="5"/>
        <v>45862</v>
      </c>
      <c r="C36" s="69">
        <f t="shared" si="0"/>
        <v>45862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2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thickBot="1" x14ac:dyDescent="0.25">
      <c r="B37" s="29">
        <f t="shared" si="5"/>
        <v>45863</v>
      </c>
      <c r="C37" s="69">
        <f t="shared" si="0"/>
        <v>45863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2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thickBot="1" x14ac:dyDescent="0.25">
      <c r="B38" s="84">
        <f t="shared" si="5"/>
        <v>45864</v>
      </c>
      <c r="C38" s="69">
        <f t="shared" si="0"/>
        <v>45864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2"/>
        <v>0</v>
      </c>
      <c r="L38" s="36">
        <f t="shared" si="3"/>
        <v>0</v>
      </c>
      <c r="M38" s="5" t="str">
        <f t="shared" si="4"/>
        <v xml:space="preserve"> </v>
      </c>
      <c r="N38" s="129"/>
      <c r="O38" s="130"/>
    </row>
    <row r="39" spans="2:15" ht="12.75" customHeight="1" thickBot="1" x14ac:dyDescent="0.25">
      <c r="B39" s="29">
        <f t="shared" si="5"/>
        <v>45865</v>
      </c>
      <c r="C39" s="69">
        <f t="shared" si="0"/>
        <v>45865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2"/>
        <v>0</v>
      </c>
      <c r="L39" s="36">
        <f t="shared" si="3"/>
        <v>0</v>
      </c>
      <c r="M39" s="5" t="str">
        <f t="shared" si="4"/>
        <v xml:space="preserve"> </v>
      </c>
      <c r="N39" s="186"/>
      <c r="O39" s="187"/>
    </row>
    <row r="40" spans="2:15" ht="12.75" customHeight="1" thickBot="1" x14ac:dyDescent="0.25">
      <c r="B40" s="29">
        <f t="shared" si="5"/>
        <v>45866</v>
      </c>
      <c r="C40" s="69">
        <f t="shared" si="0"/>
        <v>45866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2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thickBot="1" x14ac:dyDescent="0.25">
      <c r="B41" s="84">
        <f t="shared" si="5"/>
        <v>45867</v>
      </c>
      <c r="C41" s="69">
        <f t="shared" si="0"/>
        <v>45867</v>
      </c>
      <c r="D41" s="30"/>
      <c r="E41" s="93"/>
      <c r="F41" s="89"/>
      <c r="G41" s="89"/>
      <c r="H41" s="89"/>
      <c r="I41" s="33">
        <f t="shared" si="1"/>
        <v>0</v>
      </c>
      <c r="J41" s="90"/>
      <c r="K41" s="35">
        <f t="shared" si="2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thickBot="1" x14ac:dyDescent="0.25">
      <c r="B42" s="94">
        <f t="shared" si="5"/>
        <v>45868</v>
      </c>
      <c r="C42" s="69">
        <f t="shared" si="0"/>
        <v>45868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2"/>
        <v>0</v>
      </c>
      <c r="L42" s="36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51">
        <f t="shared" si="5"/>
        <v>45869</v>
      </c>
      <c r="C43" s="96">
        <f t="shared" si="0"/>
        <v>45869</v>
      </c>
      <c r="D43" s="53"/>
      <c r="E43" s="54"/>
      <c r="F43" s="55"/>
      <c r="G43" s="55"/>
      <c r="H43" s="55"/>
      <c r="I43" s="56">
        <f t="shared" si="1"/>
        <v>0</v>
      </c>
      <c r="J43" s="57"/>
      <c r="K43" s="56">
        <f t="shared" si="2"/>
        <v>0</v>
      </c>
      <c r="L43" s="58">
        <f t="shared" si="3"/>
        <v>0</v>
      </c>
      <c r="M43" s="5" t="str">
        <f t="shared" si="4"/>
        <v xml:space="preserve">  </v>
      </c>
      <c r="N43" s="186"/>
      <c r="O43" s="187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00"/>
      <c r="O44" s="201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-1083.6000000000001</v>
      </c>
      <c r="M45" s="5"/>
      <c r="N45" s="186"/>
      <c r="O45" s="187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193.2</v>
      </c>
      <c r="M46" s="5"/>
      <c r="N46" s="129"/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-1276.8000000000002</v>
      </c>
      <c r="M47" s="66"/>
      <c r="N47" s="122"/>
      <c r="O47" s="123"/>
    </row>
    <row r="49" spans="2:15" ht="40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K49" s="170" t="s">
        <v>46</v>
      </c>
      <c r="L49" s="171"/>
      <c r="M49" s="171"/>
      <c r="N49" s="192"/>
      <c r="O49" s="192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1:O41"/>
    <mergeCell ref="N42:O42"/>
    <mergeCell ref="N43:O43"/>
    <mergeCell ref="N44:O44"/>
    <mergeCell ref="J45:K45"/>
    <mergeCell ref="N45:O45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3 J13:J43">
    <cfRule type="expression" dxfId="11" priority="2" stopIfTrue="1">
      <formula>($M13=" ")</formula>
    </cfRule>
  </conditionalFormatting>
  <conditionalFormatting sqref="L47">
    <cfRule type="expression" dxfId="10" priority="1" stopIfTrue="1">
      <formula>($L$47&lt;0)</formula>
    </cfRule>
  </conditionalFormatting>
  <dataValidations count="1">
    <dataValidation type="list" allowBlank="1" showInputMessage="1" showErrorMessage="1" sqref="J13:J43" xr:uid="{9AFE705C-D60F-47D8-856E-6C65F254DFCF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7AB7-26F5-407E-873D-79A1C00A884D}">
  <sheetPr>
    <pageSetUpPr fitToPage="1"/>
  </sheetPr>
  <dimension ref="B1:Q49"/>
  <sheetViews>
    <sheetView topLeftCell="A7" zoomScale="85" zoomScaleNormal="85" workbookViewId="0">
      <selection activeCell="A7"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DATE(G7,8,1)</f>
        <v>45870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Juillet!L47</f>
        <v>-1276.8000000000002</v>
      </c>
      <c r="M12" s="12"/>
      <c r="N12" s="17"/>
      <c r="O12" s="18"/>
    </row>
    <row r="13" spans="2:15" x14ac:dyDescent="0.2">
      <c r="B13" s="29">
        <f>G8</f>
        <v>45870</v>
      </c>
      <c r="C13" s="69">
        <f>B13</f>
        <v>45870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3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x14ac:dyDescent="0.2">
      <c r="B14" s="29">
        <f>B13+1</f>
        <v>45871</v>
      </c>
      <c r="C14" s="100">
        <f t="shared" ref="C14:C43" si="1">B14</f>
        <v>45871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</v>
      </c>
      <c r="N14" s="37" t="s">
        <v>23</v>
      </c>
      <c r="O14" s="28" t="s">
        <v>22</v>
      </c>
    </row>
    <row r="15" spans="2:15" x14ac:dyDescent="0.2">
      <c r="B15" s="29">
        <f t="shared" ref="B15:B43" si="5">B14+1</f>
        <v>45872</v>
      </c>
      <c r="C15" s="100">
        <f t="shared" si="1"/>
        <v>45872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</v>
      </c>
      <c r="N15" s="37" t="s">
        <v>24</v>
      </c>
      <c r="O15" s="38" t="s">
        <v>25</v>
      </c>
    </row>
    <row r="16" spans="2:15" x14ac:dyDescent="0.2">
      <c r="B16" s="29">
        <f t="shared" si="5"/>
        <v>45873</v>
      </c>
      <c r="C16" s="100">
        <f t="shared" si="1"/>
        <v>45873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5"/>
        <v>45874</v>
      </c>
      <c r="C17" s="100">
        <f t="shared" si="1"/>
        <v>45874</v>
      </c>
      <c r="D17" s="30"/>
      <c r="E17" s="93"/>
      <c r="F17" s="89"/>
      <c r="G17" s="89"/>
      <c r="H17" s="89"/>
      <c r="I17" s="33">
        <f t="shared" si="2"/>
        <v>0</v>
      </c>
      <c r="J17" s="90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x14ac:dyDescent="0.2">
      <c r="B18" s="29">
        <f t="shared" si="5"/>
        <v>45875</v>
      </c>
      <c r="C18" s="100">
        <f t="shared" si="1"/>
        <v>45875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45876</v>
      </c>
      <c r="C19" s="100">
        <f t="shared" si="1"/>
        <v>45876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45877</v>
      </c>
      <c r="C20" s="100">
        <f t="shared" si="1"/>
        <v>45877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9">
        <f t="shared" si="5"/>
        <v>45878</v>
      </c>
      <c r="C21" s="100">
        <f t="shared" si="1"/>
        <v>45878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45879</v>
      </c>
      <c r="C22" s="100">
        <f t="shared" si="1"/>
        <v>45879</v>
      </c>
      <c r="D22" s="40"/>
      <c r="E22" s="4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</v>
      </c>
      <c r="N22" s="152"/>
      <c r="O22" s="153"/>
      <c r="P22" s="46"/>
      <c r="Q22" s="46"/>
    </row>
    <row r="23" spans="2:17" ht="12.75" customHeight="1" x14ac:dyDescent="0.2">
      <c r="B23" s="29">
        <f t="shared" si="5"/>
        <v>45880</v>
      </c>
      <c r="C23" s="100">
        <f t="shared" si="1"/>
        <v>45880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x14ac:dyDescent="0.2">
      <c r="B24" s="29">
        <f t="shared" si="5"/>
        <v>45881</v>
      </c>
      <c r="C24" s="100">
        <f t="shared" si="1"/>
        <v>45881</v>
      </c>
      <c r="D24" s="30"/>
      <c r="E24" s="93"/>
      <c r="F24" s="89"/>
      <c r="G24" s="89"/>
      <c r="H24" s="89"/>
      <c r="I24" s="33">
        <f t="shared" si="2"/>
        <v>0</v>
      </c>
      <c r="J24" s="90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x14ac:dyDescent="0.2">
      <c r="B25" s="29">
        <f t="shared" si="5"/>
        <v>45882</v>
      </c>
      <c r="C25" s="100">
        <f t="shared" si="1"/>
        <v>45882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129" t="s">
        <v>50</v>
      </c>
      <c r="O25" s="130"/>
    </row>
    <row r="26" spans="2:17" ht="12.75" customHeight="1" x14ac:dyDescent="0.2">
      <c r="B26" s="29">
        <f t="shared" si="5"/>
        <v>45883</v>
      </c>
      <c r="C26" s="100">
        <f t="shared" si="1"/>
        <v>45883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129"/>
      <c r="O26" s="130"/>
    </row>
    <row r="27" spans="2:17" ht="12.75" customHeight="1" x14ac:dyDescent="0.2">
      <c r="B27" s="29">
        <f t="shared" si="5"/>
        <v>45884</v>
      </c>
      <c r="C27" s="100">
        <f t="shared" si="1"/>
        <v>45884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x14ac:dyDescent="0.2">
      <c r="B28" s="84">
        <f t="shared" si="5"/>
        <v>45885</v>
      </c>
      <c r="C28" s="100">
        <f t="shared" si="1"/>
        <v>45885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129"/>
      <c r="O28" s="130"/>
    </row>
    <row r="29" spans="2:17" ht="12.75" customHeight="1" x14ac:dyDescent="0.2">
      <c r="B29" s="29">
        <f t="shared" si="5"/>
        <v>45886</v>
      </c>
      <c r="C29" s="100">
        <f t="shared" si="1"/>
        <v>45886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</v>
      </c>
      <c r="N29" s="186"/>
      <c r="O29" s="187"/>
    </row>
    <row r="30" spans="2:17" ht="12.75" customHeight="1" x14ac:dyDescent="0.2">
      <c r="B30" s="29">
        <f t="shared" si="5"/>
        <v>45887</v>
      </c>
      <c r="C30" s="100">
        <f t="shared" si="1"/>
        <v>45887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x14ac:dyDescent="0.2">
      <c r="B31" s="84">
        <f t="shared" si="5"/>
        <v>45888</v>
      </c>
      <c r="C31" s="100">
        <f t="shared" si="1"/>
        <v>45888</v>
      </c>
      <c r="D31" s="30"/>
      <c r="E31" s="93"/>
      <c r="F31" s="89"/>
      <c r="G31" s="89"/>
      <c r="H31" s="89"/>
      <c r="I31" s="33">
        <f t="shared" si="2"/>
        <v>0</v>
      </c>
      <c r="J31" s="90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x14ac:dyDescent="0.2">
      <c r="B32" s="29">
        <f t="shared" si="5"/>
        <v>45889</v>
      </c>
      <c r="C32" s="100">
        <f t="shared" si="1"/>
        <v>45889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129"/>
      <c r="O32" s="130"/>
    </row>
    <row r="33" spans="2:15" ht="12.75" customHeight="1" x14ac:dyDescent="0.2">
      <c r="B33" s="84">
        <f t="shared" si="5"/>
        <v>45890</v>
      </c>
      <c r="C33" s="100">
        <f t="shared" si="1"/>
        <v>45890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129"/>
      <c r="O33" s="130"/>
    </row>
    <row r="34" spans="2:15" ht="12.75" customHeight="1" x14ac:dyDescent="0.2">
      <c r="B34" s="29">
        <f t="shared" si="5"/>
        <v>45891</v>
      </c>
      <c r="C34" s="100">
        <f t="shared" si="1"/>
        <v>45891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x14ac:dyDescent="0.2">
      <c r="B35" s="29">
        <f t="shared" si="5"/>
        <v>45892</v>
      </c>
      <c r="C35" s="100">
        <f t="shared" si="1"/>
        <v>45892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129"/>
      <c r="O35" s="130"/>
    </row>
    <row r="36" spans="2:15" ht="12.75" customHeight="1" x14ac:dyDescent="0.2">
      <c r="B36" s="84">
        <f t="shared" si="5"/>
        <v>45893</v>
      </c>
      <c r="C36" s="100">
        <f t="shared" si="1"/>
        <v>45893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</v>
      </c>
      <c r="N36" s="129"/>
      <c r="O36" s="130"/>
    </row>
    <row r="37" spans="2:15" ht="12.75" customHeight="1" x14ac:dyDescent="0.2">
      <c r="B37" s="29">
        <f t="shared" si="5"/>
        <v>45894</v>
      </c>
      <c r="C37" s="100">
        <f t="shared" si="1"/>
        <v>45894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x14ac:dyDescent="0.2">
      <c r="B38" s="84">
        <f t="shared" si="5"/>
        <v>45895</v>
      </c>
      <c r="C38" s="100">
        <f t="shared" si="1"/>
        <v>45895</v>
      </c>
      <c r="D38" s="30"/>
      <c r="E38" s="93"/>
      <c r="F38" s="89"/>
      <c r="G38" s="89"/>
      <c r="H38" s="89"/>
      <c r="I38" s="33">
        <f t="shared" si="2"/>
        <v>0</v>
      </c>
      <c r="J38" s="90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x14ac:dyDescent="0.2">
      <c r="B39" s="29">
        <f t="shared" si="5"/>
        <v>45896</v>
      </c>
      <c r="C39" s="100">
        <f t="shared" si="1"/>
        <v>45896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86"/>
      <c r="O39" s="187"/>
    </row>
    <row r="40" spans="2:15" ht="12.75" customHeight="1" x14ac:dyDescent="0.2">
      <c r="B40" s="29">
        <f t="shared" si="5"/>
        <v>45897</v>
      </c>
      <c r="C40" s="100">
        <f t="shared" si="1"/>
        <v>45897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35"/>
      <c r="O40" s="136"/>
    </row>
    <row r="41" spans="2:15" ht="12.75" customHeight="1" x14ac:dyDescent="0.2">
      <c r="B41" s="84">
        <f t="shared" si="5"/>
        <v>45898</v>
      </c>
      <c r="C41" s="100">
        <f t="shared" si="1"/>
        <v>45898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x14ac:dyDescent="0.2">
      <c r="B42" s="29">
        <f t="shared" si="5"/>
        <v>45899</v>
      </c>
      <c r="C42" s="100">
        <f t="shared" si="1"/>
        <v>45899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</v>
      </c>
      <c r="N42" s="129"/>
      <c r="O42" s="130"/>
    </row>
    <row r="43" spans="2:15" ht="12.75" customHeight="1" thickBot="1" x14ac:dyDescent="0.25">
      <c r="B43" s="51">
        <f t="shared" si="5"/>
        <v>45900</v>
      </c>
      <c r="C43" s="52">
        <f t="shared" si="1"/>
        <v>45900</v>
      </c>
      <c r="D43" s="53"/>
      <c r="E43" s="54"/>
      <c r="F43" s="55"/>
      <c r="G43" s="55"/>
      <c r="H43" s="55"/>
      <c r="I43" s="56">
        <f t="shared" si="2"/>
        <v>0</v>
      </c>
      <c r="J43" s="57"/>
      <c r="K43" s="56">
        <f t="shared" si="0"/>
        <v>0</v>
      </c>
      <c r="L43" s="58">
        <f t="shared" si="3"/>
        <v>0</v>
      </c>
      <c r="M43" s="5" t="str">
        <f t="shared" si="4"/>
        <v xml:space="preserve"> </v>
      </c>
      <c r="N43" s="186"/>
      <c r="O43" s="187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00"/>
      <c r="O44" s="201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56" t="s">
        <v>42</v>
      </c>
      <c r="K45" s="157"/>
      <c r="L45" s="61">
        <f>SUM(L12:L43)</f>
        <v>-1276.8000000000002</v>
      </c>
      <c r="M45" s="5"/>
      <c r="N45" s="186"/>
      <c r="O45" s="187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161" t="s">
        <v>43</v>
      </c>
      <c r="K46" s="163"/>
      <c r="L46" s="64">
        <f>COUNTIF(M13:M43,"??")*$G$6/5</f>
        <v>176.4</v>
      </c>
      <c r="M46" s="5"/>
      <c r="N46" s="129"/>
      <c r="O46" s="13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80" t="s">
        <v>44</v>
      </c>
      <c r="K47" s="181"/>
      <c r="L47" s="67">
        <f>L45-L46</f>
        <v>-1453.2000000000003</v>
      </c>
      <c r="M47" s="66"/>
      <c r="N47" s="122"/>
      <c r="O47" s="123"/>
    </row>
    <row r="49" spans="2:15" ht="40.5" customHeight="1" thickBot="1" x14ac:dyDescent="0.25">
      <c r="B49" s="177" t="s">
        <v>45</v>
      </c>
      <c r="C49" s="178"/>
      <c r="D49" s="178"/>
      <c r="E49" s="179"/>
      <c r="F49" s="174"/>
      <c r="G49" s="175"/>
      <c r="H49" s="175"/>
      <c r="I49" s="176"/>
      <c r="K49" s="170" t="s">
        <v>46</v>
      </c>
      <c r="L49" s="171"/>
      <c r="M49" s="171"/>
      <c r="N49" s="192"/>
      <c r="O49" s="192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1:O41"/>
    <mergeCell ref="N42:O42"/>
    <mergeCell ref="N43:O43"/>
    <mergeCell ref="N44:O44"/>
    <mergeCell ref="J45:K45"/>
    <mergeCell ref="N45:O45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3 J13:J43">
    <cfRule type="expression" dxfId="9" priority="2" stopIfTrue="1">
      <formula>($M13=" ")</formula>
    </cfRule>
  </conditionalFormatting>
  <conditionalFormatting sqref="L47">
    <cfRule type="expression" dxfId="8" priority="1" stopIfTrue="1">
      <formula>($L$47&lt;0)</formula>
    </cfRule>
  </conditionalFormatting>
  <dataValidations count="1">
    <dataValidation type="list" allowBlank="1" showInputMessage="1" showErrorMessage="1" sqref="J13:J43" xr:uid="{8D37FCB8-4189-4936-9C56-6B641E47EE0A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9B75-C56E-454D-99D5-4321CB1C478C}">
  <sheetPr>
    <pageSetUpPr fitToPage="1"/>
  </sheetPr>
  <dimension ref="B1:Q48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5.1406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156" t="s">
        <v>0</v>
      </c>
      <c r="C4" s="160"/>
      <c r="D4" s="160"/>
      <c r="E4" s="160"/>
      <c r="F4" s="157"/>
      <c r="G4" s="114" t="s">
        <v>2</v>
      </c>
      <c r="H4" s="109"/>
      <c r="I4" s="110"/>
      <c r="J4" s="156" t="s">
        <v>7</v>
      </c>
      <c r="K4" s="157"/>
      <c r="L4" s="109" t="s">
        <v>9</v>
      </c>
      <c r="M4" s="109"/>
      <c r="N4" s="110"/>
      <c r="O4" s="8"/>
    </row>
    <row r="5" spans="2:15" ht="16.5" thickBot="1" x14ac:dyDescent="0.3">
      <c r="B5" s="161" t="s">
        <v>53</v>
      </c>
      <c r="C5" s="162"/>
      <c r="D5" s="162"/>
      <c r="E5" s="162"/>
      <c r="F5" s="163"/>
      <c r="G5" s="115" t="s">
        <v>3</v>
      </c>
      <c r="H5" s="116"/>
      <c r="I5" s="117"/>
      <c r="J5" s="158" t="s">
        <v>8</v>
      </c>
      <c r="K5" s="159"/>
      <c r="L5" s="111" t="s">
        <v>8</v>
      </c>
      <c r="M5" s="112"/>
      <c r="N5" s="113"/>
      <c r="O5" s="8"/>
    </row>
    <row r="6" spans="2:15" ht="15.75" x14ac:dyDescent="0.25">
      <c r="B6" s="161" t="s">
        <v>4</v>
      </c>
      <c r="C6" s="162"/>
      <c r="D6" s="162"/>
      <c r="E6" s="162"/>
      <c r="F6" s="163"/>
      <c r="G6" s="115">
        <v>42</v>
      </c>
      <c r="H6" s="116"/>
      <c r="I6" s="117"/>
      <c r="J6" s="5"/>
      <c r="K6" s="5"/>
      <c r="L6" s="5"/>
      <c r="M6" s="9"/>
      <c r="N6" s="9"/>
      <c r="O6" s="8"/>
    </row>
    <row r="7" spans="2:15" ht="15.75" x14ac:dyDescent="0.25">
      <c r="B7" s="161" t="s">
        <v>5</v>
      </c>
      <c r="C7" s="162"/>
      <c r="D7" s="162"/>
      <c r="E7" s="162"/>
      <c r="F7" s="163"/>
      <c r="G7" s="115">
        <v>2025</v>
      </c>
      <c r="H7" s="116"/>
      <c r="I7" s="117"/>
      <c r="J7" s="5"/>
      <c r="K7" s="5"/>
      <c r="L7" s="5"/>
      <c r="M7" s="5"/>
      <c r="N7" s="5"/>
      <c r="O7" s="8"/>
    </row>
    <row r="8" spans="2:15" ht="16.5" thickBot="1" x14ac:dyDescent="0.3">
      <c r="B8" s="180" t="s">
        <v>6</v>
      </c>
      <c r="C8" s="193"/>
      <c r="D8" s="193"/>
      <c r="E8" s="193"/>
      <c r="F8" s="181"/>
      <c r="G8" s="194">
        <f>DATE(G7,9,1)</f>
        <v>45901</v>
      </c>
      <c r="H8" s="195"/>
      <c r="I8" s="196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44" t="s">
        <v>10</v>
      </c>
      <c r="C10" s="145"/>
      <c r="D10" s="146"/>
      <c r="E10" s="182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8" t="s">
        <v>18</v>
      </c>
      <c r="M10" s="5"/>
      <c r="N10" s="140" t="s">
        <v>19</v>
      </c>
      <c r="O10" s="142" t="s">
        <v>20</v>
      </c>
    </row>
    <row r="11" spans="2:15" s="13" customFormat="1" ht="16.5" customHeight="1" thickBot="1" x14ac:dyDescent="0.25">
      <c r="B11" s="197"/>
      <c r="C11" s="198"/>
      <c r="D11" s="199"/>
      <c r="E11" s="183"/>
      <c r="F11" s="185"/>
      <c r="G11" s="185"/>
      <c r="H11" s="185"/>
      <c r="I11" s="185"/>
      <c r="J11" s="185"/>
      <c r="K11" s="185"/>
      <c r="L11" s="189"/>
      <c r="M11" s="12"/>
      <c r="N11" s="141"/>
      <c r="O11" s="143"/>
    </row>
    <row r="12" spans="2:15" s="13" customFormat="1" ht="27" customHeight="1" thickBot="1" x14ac:dyDescent="0.3">
      <c r="B12" s="106" t="s">
        <v>52</v>
      </c>
      <c r="C12" s="107"/>
      <c r="D12" s="108"/>
      <c r="E12" s="14"/>
      <c r="F12" s="15"/>
      <c r="G12" s="15"/>
      <c r="H12" s="15"/>
      <c r="I12" s="15"/>
      <c r="J12" s="15"/>
      <c r="K12" s="15"/>
      <c r="L12" s="16">
        <f>Août!L47</f>
        <v>-1453.2000000000003</v>
      </c>
      <c r="M12" s="12"/>
      <c r="N12" s="17"/>
      <c r="O12" s="18"/>
    </row>
    <row r="13" spans="2:15" x14ac:dyDescent="0.2">
      <c r="B13" s="29">
        <f>G8</f>
        <v>45901</v>
      </c>
      <c r="C13" s="69">
        <f>B13</f>
        <v>45901</v>
      </c>
      <c r="D13" s="21"/>
      <c r="E13" s="70"/>
      <c r="F13" s="71"/>
      <c r="G13" s="71"/>
      <c r="H13" s="71"/>
      <c r="I13" s="24">
        <f>ROUND(20*24*(F13-E13-(H13-G13)),0)/20</f>
        <v>0</v>
      </c>
      <c r="J13" s="72"/>
      <c r="K13" s="24">
        <f t="shared" ref="K13:K42" si="0">IF(OR(J13=$N$13,J13=$N$14),ROUND(20*$G$6/5,1)/20,0)</f>
        <v>0</v>
      </c>
      <c r="L13" s="26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7" t="s">
        <v>21</v>
      </c>
      <c r="O13" s="28" t="s">
        <v>22</v>
      </c>
    </row>
    <row r="14" spans="2:15" x14ac:dyDescent="0.2">
      <c r="B14" s="29">
        <f>B13+1</f>
        <v>45902</v>
      </c>
      <c r="C14" s="100">
        <f t="shared" ref="C14:C42" si="1">B14</f>
        <v>45902</v>
      </c>
      <c r="D14" s="30"/>
      <c r="E14" s="93"/>
      <c r="F14" s="89"/>
      <c r="G14" s="89"/>
      <c r="H14" s="89"/>
      <c r="I14" s="33">
        <f t="shared" ref="I14:I42" si="2">ROUND(20*24*(F14-E14-(H14-G14)),0)/20</f>
        <v>0</v>
      </c>
      <c r="J14" s="90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23</v>
      </c>
      <c r="O14" s="28" t="s">
        <v>22</v>
      </c>
    </row>
    <row r="15" spans="2:15" x14ac:dyDescent="0.2">
      <c r="B15" s="29">
        <f t="shared" ref="B15:B42" si="5">B14+1</f>
        <v>45903</v>
      </c>
      <c r="C15" s="100">
        <f t="shared" si="1"/>
        <v>45903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24</v>
      </c>
      <c r="O15" s="38" t="s">
        <v>25</v>
      </c>
    </row>
    <row r="16" spans="2:15" x14ac:dyDescent="0.2">
      <c r="B16" s="29">
        <f t="shared" si="5"/>
        <v>45904</v>
      </c>
      <c r="C16" s="100">
        <f t="shared" si="1"/>
        <v>45904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26</v>
      </c>
      <c r="O16" s="38" t="s">
        <v>25</v>
      </c>
    </row>
    <row r="17" spans="2:17" x14ac:dyDescent="0.2">
      <c r="B17" s="29">
        <f t="shared" si="5"/>
        <v>45905</v>
      </c>
      <c r="C17" s="100">
        <f t="shared" si="1"/>
        <v>45905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27</v>
      </c>
      <c r="O17" s="38" t="s">
        <v>25</v>
      </c>
    </row>
    <row r="18" spans="2:17" x14ac:dyDescent="0.2">
      <c r="B18" s="29">
        <f t="shared" si="5"/>
        <v>45906</v>
      </c>
      <c r="C18" s="100">
        <f t="shared" si="1"/>
        <v>45906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28</v>
      </c>
      <c r="O18" s="38" t="s">
        <v>25</v>
      </c>
    </row>
    <row r="19" spans="2:17" ht="12.75" customHeight="1" thickBot="1" x14ac:dyDescent="0.25">
      <c r="B19" s="29">
        <f t="shared" si="5"/>
        <v>45907</v>
      </c>
      <c r="C19" s="100">
        <f t="shared" si="1"/>
        <v>45907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29</v>
      </c>
      <c r="O19" s="38" t="s">
        <v>25</v>
      </c>
    </row>
    <row r="20" spans="2:17" ht="12.75" customHeight="1" thickBot="1" x14ac:dyDescent="0.25">
      <c r="B20" s="29">
        <f t="shared" si="5"/>
        <v>45908</v>
      </c>
      <c r="C20" s="100">
        <f t="shared" si="1"/>
        <v>45908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9">
        <f t="shared" si="5"/>
        <v>45909</v>
      </c>
      <c r="C21" s="20">
        <f t="shared" si="1"/>
        <v>45909</v>
      </c>
      <c r="D21" s="30"/>
      <c r="E21" s="93"/>
      <c r="F21" s="89"/>
      <c r="G21" s="89"/>
      <c r="H21" s="89"/>
      <c r="I21" s="33">
        <f t="shared" si="2"/>
        <v>0</v>
      </c>
      <c r="J21" s="90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50" t="s">
        <v>48</v>
      </c>
      <c r="O21" s="151"/>
    </row>
    <row r="22" spans="2:17" s="47" customFormat="1" ht="12.75" customHeight="1" thickBot="1" x14ac:dyDescent="0.25">
      <c r="B22" s="29">
        <f t="shared" si="5"/>
        <v>45910</v>
      </c>
      <c r="C22" s="100">
        <f t="shared" si="1"/>
        <v>45910</v>
      </c>
      <c r="D22" s="40"/>
      <c r="E22" s="41"/>
      <c r="F22" s="42"/>
      <c r="G22" s="42"/>
      <c r="H22" s="42"/>
      <c r="I22" s="43">
        <f t="shared" si="2"/>
        <v>0</v>
      </c>
      <c r="J22" s="44"/>
      <c r="K22" s="35">
        <f t="shared" si="0"/>
        <v>0</v>
      </c>
      <c r="L22" s="45">
        <f t="shared" si="3"/>
        <v>0</v>
      </c>
      <c r="M22" s="5" t="str">
        <f t="shared" si="4"/>
        <v xml:space="preserve">  </v>
      </c>
      <c r="N22" s="152"/>
      <c r="O22" s="153"/>
      <c r="P22" s="46"/>
      <c r="Q22" s="46"/>
    </row>
    <row r="23" spans="2:17" ht="12.75" customHeight="1" x14ac:dyDescent="0.2">
      <c r="B23" s="29">
        <f t="shared" si="5"/>
        <v>45911</v>
      </c>
      <c r="C23" s="100">
        <f t="shared" si="1"/>
        <v>45911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86"/>
      <c r="O23" s="187"/>
    </row>
    <row r="24" spans="2:17" ht="12.75" customHeight="1" x14ac:dyDescent="0.2">
      <c r="B24" s="29">
        <f t="shared" si="5"/>
        <v>45912</v>
      </c>
      <c r="C24" s="20">
        <f t="shared" si="1"/>
        <v>45912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129" t="s">
        <v>49</v>
      </c>
      <c r="O24" s="136"/>
    </row>
    <row r="25" spans="2:17" ht="12.75" customHeight="1" x14ac:dyDescent="0.2">
      <c r="B25" s="84">
        <f t="shared" si="5"/>
        <v>45913</v>
      </c>
      <c r="C25" s="73">
        <f t="shared" si="1"/>
        <v>45913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129" t="s">
        <v>50</v>
      </c>
      <c r="O25" s="130"/>
    </row>
    <row r="26" spans="2:17" ht="12.75" customHeight="1" x14ac:dyDescent="0.2">
      <c r="B26" s="29">
        <f t="shared" si="5"/>
        <v>45914</v>
      </c>
      <c r="C26" s="20">
        <f t="shared" si="1"/>
        <v>45914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129"/>
      <c r="O26" s="130"/>
    </row>
    <row r="27" spans="2:17" ht="12.75" customHeight="1" x14ac:dyDescent="0.2">
      <c r="B27" s="29">
        <f t="shared" si="5"/>
        <v>45915</v>
      </c>
      <c r="C27" s="20">
        <f t="shared" si="1"/>
        <v>45915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129" t="s">
        <v>51</v>
      </c>
      <c r="O27" s="130"/>
    </row>
    <row r="28" spans="2:17" ht="12.75" customHeight="1" x14ac:dyDescent="0.2">
      <c r="B28" s="84">
        <f t="shared" si="5"/>
        <v>45916</v>
      </c>
      <c r="C28" s="20">
        <f t="shared" si="1"/>
        <v>45916</v>
      </c>
      <c r="D28" s="30"/>
      <c r="E28" s="93"/>
      <c r="F28" s="89"/>
      <c r="G28" s="89"/>
      <c r="H28" s="89"/>
      <c r="I28" s="33">
        <f t="shared" si="2"/>
        <v>0</v>
      </c>
      <c r="J28" s="90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129"/>
      <c r="O28" s="130"/>
    </row>
    <row r="29" spans="2:17" ht="12.75" customHeight="1" x14ac:dyDescent="0.2">
      <c r="B29" s="29">
        <f t="shared" si="5"/>
        <v>45917</v>
      </c>
      <c r="C29" s="20">
        <f t="shared" si="1"/>
        <v>45917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86"/>
      <c r="O29" s="187"/>
    </row>
    <row r="30" spans="2:17" ht="12.75" customHeight="1" x14ac:dyDescent="0.2">
      <c r="B30" s="84">
        <f t="shared" si="5"/>
        <v>45918</v>
      </c>
      <c r="C30" s="20">
        <f t="shared" si="1"/>
        <v>45918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35"/>
      <c r="O30" s="136"/>
    </row>
    <row r="31" spans="2:17" ht="12.75" customHeight="1" x14ac:dyDescent="0.2">
      <c r="B31" s="29">
        <f t="shared" si="5"/>
        <v>45919</v>
      </c>
      <c r="C31" s="73">
        <f t="shared" si="1"/>
        <v>45919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129"/>
      <c r="O31" s="130"/>
    </row>
    <row r="32" spans="2:17" ht="12.75" customHeight="1" x14ac:dyDescent="0.2">
      <c r="B32" s="29">
        <f t="shared" si="5"/>
        <v>45920</v>
      </c>
      <c r="C32" s="20">
        <f t="shared" si="1"/>
        <v>45920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129"/>
      <c r="O32" s="130"/>
    </row>
    <row r="33" spans="2:15" ht="12.75" customHeight="1" x14ac:dyDescent="0.2">
      <c r="B33" s="84">
        <f t="shared" si="5"/>
        <v>45921</v>
      </c>
      <c r="C33" s="73">
        <f t="shared" si="1"/>
        <v>45921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129"/>
      <c r="O33" s="130"/>
    </row>
    <row r="34" spans="2:15" ht="12.75" customHeight="1" x14ac:dyDescent="0.2">
      <c r="B34" s="29">
        <f t="shared" si="5"/>
        <v>45922</v>
      </c>
      <c r="C34" s="20">
        <f t="shared" si="1"/>
        <v>45922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129"/>
      <c r="O34" s="130"/>
    </row>
    <row r="35" spans="2:15" ht="12.75" customHeight="1" x14ac:dyDescent="0.2">
      <c r="B35" s="84">
        <f t="shared" si="5"/>
        <v>45923</v>
      </c>
      <c r="C35" s="73">
        <f t="shared" si="1"/>
        <v>45923</v>
      </c>
      <c r="D35" s="30"/>
      <c r="E35" s="93"/>
      <c r="F35" s="89"/>
      <c r="G35" s="89"/>
      <c r="H35" s="89"/>
      <c r="I35" s="33">
        <f t="shared" si="2"/>
        <v>0</v>
      </c>
      <c r="J35" s="90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129"/>
      <c r="O35" s="130"/>
    </row>
    <row r="36" spans="2:15" ht="12.75" customHeight="1" x14ac:dyDescent="0.2">
      <c r="B36" s="29">
        <f t="shared" si="5"/>
        <v>45924</v>
      </c>
      <c r="C36" s="20">
        <f t="shared" si="1"/>
        <v>45924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129"/>
      <c r="O36" s="130"/>
    </row>
    <row r="37" spans="2:15" ht="12.75" customHeight="1" x14ac:dyDescent="0.2">
      <c r="B37" s="29">
        <f t="shared" si="5"/>
        <v>45925</v>
      </c>
      <c r="C37" s="73">
        <f t="shared" si="1"/>
        <v>45925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129"/>
      <c r="O37" s="130"/>
    </row>
    <row r="38" spans="2:15" ht="12.75" customHeight="1" x14ac:dyDescent="0.2">
      <c r="B38" s="84">
        <f t="shared" si="5"/>
        <v>45926</v>
      </c>
      <c r="C38" s="20">
        <f t="shared" si="1"/>
        <v>45926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129"/>
      <c r="O38" s="130"/>
    </row>
    <row r="39" spans="2:15" ht="12.75" customHeight="1" x14ac:dyDescent="0.2">
      <c r="B39" s="29">
        <f t="shared" si="5"/>
        <v>45927</v>
      </c>
      <c r="C39" s="73">
        <f t="shared" si="1"/>
        <v>45927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186"/>
      <c r="O39" s="187"/>
    </row>
    <row r="40" spans="2:15" ht="12.75" customHeight="1" x14ac:dyDescent="0.2">
      <c r="B40" s="29">
        <f t="shared" si="5"/>
        <v>45928</v>
      </c>
      <c r="C40" s="20">
        <f t="shared" si="1"/>
        <v>45928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135"/>
      <c r="O40" s="136"/>
    </row>
    <row r="41" spans="2:15" ht="12.75" customHeight="1" x14ac:dyDescent="0.2">
      <c r="B41" s="84">
        <f t="shared" si="5"/>
        <v>45929</v>
      </c>
      <c r="C41" s="73">
        <f t="shared" si="1"/>
        <v>45929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129"/>
      <c r="O41" s="130"/>
    </row>
    <row r="42" spans="2:15" ht="12.75" customHeight="1" thickBot="1" x14ac:dyDescent="0.25">
      <c r="B42" s="51">
        <f t="shared" si="5"/>
        <v>45930</v>
      </c>
      <c r="C42" s="52">
        <f t="shared" si="1"/>
        <v>45930</v>
      </c>
      <c r="D42" s="53"/>
      <c r="E42" s="101"/>
      <c r="F42" s="102"/>
      <c r="G42" s="102"/>
      <c r="H42" s="102"/>
      <c r="I42" s="56">
        <f t="shared" si="2"/>
        <v>0</v>
      </c>
      <c r="J42" s="103"/>
      <c r="K42" s="56">
        <f t="shared" si="0"/>
        <v>0</v>
      </c>
      <c r="L42" s="58">
        <f t="shared" si="3"/>
        <v>0</v>
      </c>
      <c r="M42" s="5" t="str">
        <f t="shared" si="4"/>
        <v xml:space="preserve">  </v>
      </c>
      <c r="N42" s="129"/>
      <c r="O42" s="130"/>
    </row>
    <row r="43" spans="2:15" ht="12.75" customHeight="1" thickBo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86"/>
      <c r="O43" s="187"/>
    </row>
    <row r="44" spans="2:15" ht="16.5" customHeight="1" x14ac:dyDescent="0.25">
      <c r="B44" s="10"/>
      <c r="C44" s="5"/>
      <c r="D44" s="5"/>
      <c r="E44" s="5"/>
      <c r="F44" s="5"/>
      <c r="G44" s="5"/>
      <c r="H44" s="5"/>
      <c r="I44" s="5"/>
      <c r="J44" s="156" t="s">
        <v>42</v>
      </c>
      <c r="K44" s="157"/>
      <c r="L44" s="61">
        <f>SUM(L12:L43)</f>
        <v>-1453.2000000000003</v>
      </c>
      <c r="M44" s="5"/>
      <c r="N44" s="186"/>
      <c r="O44" s="187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161" t="s">
        <v>43</v>
      </c>
      <c r="K45" s="163"/>
      <c r="L45" s="64">
        <f>COUNTIF(M13:M42,"??")*$G$6/5</f>
        <v>184.8</v>
      </c>
      <c r="M45" s="5"/>
      <c r="N45" s="129"/>
      <c r="O45" s="130"/>
    </row>
    <row r="46" spans="2:15" ht="16.5" customHeight="1" thickBot="1" x14ac:dyDescent="0.3">
      <c r="B46" s="65"/>
      <c r="C46" s="66"/>
      <c r="D46" s="66"/>
      <c r="E46" s="66"/>
      <c r="F46" s="66"/>
      <c r="G46" s="66"/>
      <c r="H46" s="66"/>
      <c r="I46" s="66"/>
      <c r="J46" s="180" t="s">
        <v>44</v>
      </c>
      <c r="K46" s="181"/>
      <c r="L46" s="67">
        <f>L44-L45</f>
        <v>-1638.0000000000002</v>
      </c>
      <c r="M46" s="66"/>
      <c r="N46" s="122"/>
      <c r="O46" s="123"/>
    </row>
    <row r="48" spans="2:15" ht="40.5" customHeight="1" thickBot="1" x14ac:dyDescent="0.25">
      <c r="B48" s="177" t="s">
        <v>45</v>
      </c>
      <c r="C48" s="178"/>
      <c r="D48" s="178"/>
      <c r="E48" s="179"/>
      <c r="F48" s="174"/>
      <c r="G48" s="175"/>
      <c r="H48" s="175"/>
      <c r="I48" s="176"/>
      <c r="K48" s="170" t="s">
        <v>46</v>
      </c>
      <c r="L48" s="171"/>
      <c r="M48" s="171"/>
      <c r="N48" s="192"/>
      <c r="O48" s="192"/>
    </row>
  </sheetData>
  <mergeCells count="59">
    <mergeCell ref="B48:E48"/>
    <mergeCell ref="F48:I48"/>
    <mergeCell ref="K48:M48"/>
    <mergeCell ref="N48:O48"/>
    <mergeCell ref="J45:K45"/>
    <mergeCell ref="N45:O45"/>
    <mergeCell ref="J46:K46"/>
    <mergeCell ref="N46:O46"/>
    <mergeCell ref="N41:O41"/>
    <mergeCell ref="N42:O42"/>
    <mergeCell ref="N43:O43"/>
    <mergeCell ref="J44:K44"/>
    <mergeCell ref="N44:O44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28:O28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B12:D12"/>
    <mergeCell ref="I10:I11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E13:H42 J13:J42">
    <cfRule type="expression" dxfId="7" priority="2" stopIfTrue="1">
      <formula>($M13=" ")</formula>
    </cfRule>
  </conditionalFormatting>
  <conditionalFormatting sqref="L46">
    <cfRule type="expression" dxfId="6" priority="1" stopIfTrue="1">
      <formula>($L$46&lt;0)</formula>
    </cfRule>
  </conditionalFormatting>
  <dataValidations count="1">
    <dataValidation type="list" allowBlank="1" showInputMessage="1" showErrorMessage="1" sqref="J13:J42" xr:uid="{9B172AED-D362-4861-8617-76404F09142F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Août!Druckbereich</vt:lpstr>
      <vt:lpstr>Avril!Druckbereich</vt:lpstr>
      <vt:lpstr>Décembre!Druckbereich</vt:lpstr>
      <vt:lpstr>Février!Druckbereich</vt:lpstr>
      <vt:lpstr>Janvier!Druckbereich</vt:lpstr>
      <vt:lpstr>Juillet!Druckbereich</vt:lpstr>
      <vt:lpstr>Juin!Druckbereich</vt:lpstr>
      <vt:lpstr>Mai!Druckbereich</vt:lpstr>
      <vt:lpstr>Mars!Druckbereich</vt:lpstr>
      <vt:lpstr>Novembre!Druckbereich</vt:lpstr>
      <vt:lpstr>Octobre!Druckbereich</vt:lpstr>
      <vt:lpstr>Septembre!Druckbereich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>Arbeitszeiterfassung für Einsatzbetriebe</dc:subject>
  <dc:creator>Peter Stoffer</dc:creator>
  <cp:lastModifiedBy>Siegenthaler Janik ZIVI</cp:lastModifiedBy>
  <cp:lastPrinted>2015-12-07T09:39:49Z</cp:lastPrinted>
  <dcterms:created xsi:type="dcterms:W3CDTF">2010-02-15T14:07:30Z</dcterms:created>
  <dcterms:modified xsi:type="dcterms:W3CDTF">2025-02-03T08:57:48Z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2019-06-28T11:29:44</vt:lpwstr>
  </property>
  <property fmtid="{D5CDD505-2E9C-101B-9397-08002B2CF9AE}" pid="4" name="FSC#EVDCFG@15.1400:ResponsibleBureau_DE">
    <vt:lpwstr>Bundesamt für Zivildienst ZIVI</vt:lpwstr>
  </property>
  <property fmtid="{D5CDD505-2E9C-101B-9397-08002B2CF9AE}" pid="5" name="FSC#EVDCFG@15.1400:ResponsibleBureau_EN">
    <vt:lpwstr>Federal Office for Civilian Service CIVI</vt:lpwstr>
  </property>
  <property fmtid="{D5CDD505-2E9C-101B-9397-08002B2CF9AE}" pid="6" name="FSC#EVDCFG@15.1400:ResponsibleBureau_FR">
    <vt:lpwstr>Office fédéral du service civil CIVI</vt:lpwstr>
  </property>
  <property fmtid="{D5CDD505-2E9C-101B-9397-08002B2CF9AE}" pid="7" name="FSC#EVDCFG@15.1400:ResponsibleBureau_IT">
    <vt:lpwstr>Ufficio federale del servizio civile CIVI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/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/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/>
  </property>
  <property fmtid="{D5CDD505-2E9C-101B-9397-08002B2CF9AE}" pid="16" name="FSC#EVDCFG@15.1400:Address">
    <vt:lpwstr/>
  </property>
  <property fmtid="{D5CDD505-2E9C-101B-9397-08002B2CF9AE}" pid="17" name="FSC#COOSYSTEM@1.1:Container">
    <vt:lpwstr>COO.2101.112.4.174576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311.01-02964</vt:lpwstr>
  </property>
  <property fmtid="{D5CDD505-2E9C-101B-9397-08002B2CF9AE}" pid="20" name="FSC#COOELAK@1.1001:FileRefYear">
    <vt:lpwstr>2011</vt:lpwstr>
  </property>
  <property fmtid="{D5CDD505-2E9C-101B-9397-08002B2CF9AE}" pid="21" name="FSC#COOELAK@1.1001:FileRefOrdinal">
    <vt:lpwstr>2964</vt:lpwstr>
  </property>
  <property fmtid="{D5CDD505-2E9C-101B-9397-08002B2CF9AE}" pid="22" name="FSC#COOELAK@1.1001:FileRefOU">
    <vt:lpwstr>FG-ABI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Sollberger Karin, ZIVI </vt:lpwstr>
  </property>
  <property fmtid="{D5CDD505-2E9C-101B-9397-08002B2CF9AE}" pid="25" name="FSC#COOELAK@1.1001:OwnerExtension">
    <vt:lpwstr>+41 58 466 79 50</vt:lpwstr>
  </property>
  <property fmtid="{D5CDD505-2E9C-101B-9397-08002B2CF9AE}" pid="26" name="FSC#COOELAK@1.1001:OwnerFaxExtension">
    <vt:lpwstr>+41 58 468 19 98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Fachgruppe Betreuung Einsatzbetriebe (FG-ABI)</vt:lpwstr>
  </property>
  <property fmtid="{D5CDD505-2E9C-101B-9397-08002B2CF9AE}" pid="32" name="FSC#COOELAK@1.1001:CreatedAt">
    <vt:lpwstr>13.11.2018</vt:lpwstr>
  </property>
  <property fmtid="{D5CDD505-2E9C-101B-9397-08002B2CF9AE}" pid="33" name="FSC#COOELAK@1.1001:OU">
    <vt:lpwstr>Fachgruppe Betreuung Einsatzbetriebe (FG-ABI)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*COO.2101.112.4.174576*</vt:lpwstr>
  </property>
  <property fmtid="{D5CDD505-2E9C-101B-9397-08002B2CF9AE}" pid="36" name="FSC#COOELAK@1.1001:RefBarCode">
    <vt:lpwstr>*COO.2101.112.3.174578*</vt:lpwstr>
  </property>
  <property fmtid="{D5CDD505-2E9C-101B-9397-08002B2CF9AE}" pid="37" name="FSC#COOELAK@1.1001:FileRefBarCode">
    <vt:lpwstr>*311.01-02964*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/>
  </property>
  <property fmtid="{D5CDD505-2E9C-101B-9397-08002B2CF9AE}" pid="42" name="FSC#COOELAK@1.1001:ProcessResponsiblePhone">
    <vt:lpwstr/>
  </property>
  <property fmtid="{D5CDD505-2E9C-101B-9397-08002B2CF9AE}" pid="43" name="FSC#COOELAK@1.1001:ProcessResponsibleMail">
    <vt:lpwstr/>
  </property>
  <property fmtid="{D5CDD505-2E9C-101B-9397-08002B2CF9AE}" pid="44" name="FSC#COOELAK@1.1001:ProcessResponsibleFax">
    <vt:lpwstr/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311.01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karin.sollberger@zivi.admin.ch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>311.01</vt:lpwstr>
  </property>
  <property fmtid="{D5CDD505-2E9C-101B-9397-08002B2CF9AE}" pid="59" name="FSC#EVDCFG@15.1400:Dossierref">
    <vt:lpwstr>311.01-02964</vt:lpwstr>
  </property>
  <property fmtid="{D5CDD505-2E9C-101B-9397-08002B2CF9AE}" pid="60" name="FSC#EVDCFG@15.1400:FileRespEmail">
    <vt:lpwstr/>
  </property>
  <property fmtid="{D5CDD505-2E9C-101B-9397-08002B2CF9AE}" pid="61" name="FSC#EVDCFG@15.1400:FileRespFax">
    <vt:lpwstr/>
  </property>
  <property fmtid="{D5CDD505-2E9C-101B-9397-08002B2CF9AE}" pid="62" name="FSC#EVDCFG@15.1400:FileRespHome">
    <vt:lpwstr/>
  </property>
  <property fmtid="{D5CDD505-2E9C-101B-9397-08002B2CF9AE}" pid="63" name="FSC#EVDCFG@15.1400:FileResponsible">
    <vt:lpwstr/>
  </property>
  <property fmtid="{D5CDD505-2E9C-101B-9397-08002B2CF9AE}" pid="64" name="FSC#EVDCFG@15.1400:UserInCharge">
    <vt:lpwstr/>
  </property>
  <property fmtid="{D5CDD505-2E9C-101B-9397-08002B2CF9AE}" pid="65" name="FSC#EVDCFG@15.1400:FileRespOrg">
    <vt:lpwstr/>
  </property>
  <property fmtid="{D5CDD505-2E9C-101B-9397-08002B2CF9AE}" pid="66" name="FSC#EVDCFG@15.1400:FileRespOrgHome">
    <vt:lpwstr>Thun</vt:lpwstr>
  </property>
  <property fmtid="{D5CDD505-2E9C-101B-9397-08002B2CF9AE}" pid="67" name="FSC#EVDCFG@15.1400:FileRespOrgStreet">
    <vt:lpwstr>Malerweg 6</vt:lpwstr>
  </property>
  <property fmtid="{D5CDD505-2E9C-101B-9397-08002B2CF9AE}" pid="68" name="FSC#EVDCFG@15.1400:FileRespOrgZipCode">
    <vt:lpwstr>3600</vt:lpwstr>
  </property>
  <property fmtid="{D5CDD505-2E9C-101B-9397-08002B2CF9AE}" pid="69" name="FSC#EVDCFG@15.1400:FileRespshortsign">
    <vt:lpwstr/>
  </property>
  <property fmtid="{D5CDD505-2E9C-101B-9397-08002B2CF9AE}" pid="70" name="FSC#EVDCFG@15.1400:FileRespStreet">
    <vt:lpwstr/>
  </property>
  <property fmtid="{D5CDD505-2E9C-101B-9397-08002B2CF9AE}" pid="71" name="FSC#EVDCFG@15.1400:FileRespTel">
    <vt:lpwstr/>
  </property>
  <property fmtid="{D5CDD505-2E9C-101B-9397-08002B2CF9AE}" pid="72" name="FSC#EVDCFG@15.1400:FileRespZipCode">
    <vt:lpwstr/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Saisie_du_temps_de_travail_pour_EA_2019_F</vt:lpwstr>
  </property>
  <property fmtid="{D5CDD505-2E9C-101B-9397-08002B2CF9AE}" pid="86" name="FSC#EVDCFG@15.1400:UserFunction">
    <vt:lpwstr/>
  </property>
  <property fmtid="{D5CDD505-2E9C-101B-9397-08002B2CF9AE}" pid="87" name="FSC#EVDCFG@15.1400:SalutationEnglish">
    <vt:lpwstr>Central office</vt:lpwstr>
  </property>
  <property fmtid="{D5CDD505-2E9C-101B-9397-08002B2CF9AE}" pid="88" name="FSC#EVDCFG@15.1400:SalutationFrench">
    <vt:lpwstr>Organe central</vt:lpwstr>
  </property>
  <property fmtid="{D5CDD505-2E9C-101B-9397-08002B2CF9AE}" pid="89" name="FSC#EVDCFG@15.1400:SalutationGerman">
    <vt:lpwstr>Zentralstelle</vt:lpwstr>
  </property>
  <property fmtid="{D5CDD505-2E9C-101B-9397-08002B2CF9AE}" pid="90" name="FSC#EVDCFG@15.1400:SalutationItalian">
    <vt:lpwstr>Organo centrale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/>
  </property>
  <property fmtid="{D5CDD505-2E9C-101B-9397-08002B2CF9AE}" pid="94" name="FSC#EVDCFG@15.1400:SalutationItalianUser">
    <vt:lpwstr/>
  </property>
  <property fmtid="{D5CDD505-2E9C-101B-9397-08002B2CF9AE}" pid="95" name="FSC#EVDCFG@15.1400:FileRespOrgShortname">
    <vt:lpwstr>FG-ABI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Fachgruppe Betreuung Einsatzbetriebe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>+41 58 468 19 98</vt:lpwstr>
  </property>
  <property fmtid="{D5CDD505-2E9C-101B-9397-08002B2CF9AE}" pid="105" name="FSC#ATSTATECFG@1.1001:DepartmentEmail">
    <vt:lpwstr>info@zivi.admin.ch</vt:lpwstr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Spesenabrechnung_für_EiB_2019_x000d_
Saisie_du_temps_de_travail_pour_EA_2019_F_x000d_
Registrazione_del_tempo_di_lavoro_2019_I_x000d_
Arbeitszeittabelle_für_EiB_2019_D_x000d_
Décompte_de_frais_F_2019_x000d_
Conteggio_delle_spese_2019</vt:lpwstr>
  </property>
  <property fmtid="{D5CDD505-2E9C-101B-9397-08002B2CF9AE}" pid="108" name="FSC#ATSTATECFG@1.1001:DepartmentZipCode">
    <vt:lpwstr>3600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Thun</vt:lpwstr>
  </property>
  <property fmtid="{D5CDD505-2E9C-101B-9397-08002B2CF9AE}" pid="111" name="FSC#ATSTATECFG@1.1001:DepartmentStreet">
    <vt:lpwstr>Malerweg 6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2011/001701/00018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2024-11-12T08:47:55Z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1b3d6035-4382-44ac-9e2f-f120960d1c43</vt:lpwstr>
  </property>
  <property fmtid="{D5CDD505-2E9C-101B-9397-08002B2CF9AE}" pid="155" name="MSIP_Label_245c3252-146d-46f3-8062-82cd8c8d7e7d_ContentBits">
    <vt:lpwstr>0</vt:lpwstr>
  </property>
</Properties>
</file>