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16651\config\Desktop\"/>
    </mc:Choice>
  </mc:AlternateContent>
  <xr:revisionPtr revIDLastSave="0" documentId="13_ncr:1_{1B1C454E-A2D9-4365-803C-BE15421D1732}" xr6:coauthVersionLast="47" xr6:coauthVersionMax="47" xr10:uidLastSave="{00000000-0000-0000-0000-000000000000}"/>
  <bookViews>
    <workbookView xWindow="-108" yWindow="-108" windowWidth="23256" windowHeight="12456" xr2:uid="{5E8621C1-8053-40E4-8967-4E28B97F15EE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definedNames>
    <definedName name="_xlnm.Print_Area" localSheetId="0">gennaio!$B$2:$O$47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G7" i="6"/>
  <c r="G8" i="6" s="1"/>
  <c r="B13" i="6" s="1"/>
  <c r="G7" i="5"/>
  <c r="G8" i="5" s="1"/>
  <c r="B13" i="5" s="1"/>
  <c r="G7" i="4"/>
  <c r="G7" i="12"/>
  <c r="G8" i="12" s="1"/>
  <c r="B13" i="12" s="1"/>
  <c r="M13" i="12" s="1"/>
  <c r="G7" i="11"/>
  <c r="A1" i="10"/>
  <c r="G7" i="9"/>
  <c r="G8" i="9" s="1"/>
  <c r="B13" i="9" s="1"/>
  <c r="G7" i="8"/>
  <c r="G7" i="7"/>
  <c r="G8" i="7" s="1"/>
  <c r="B13" i="7" s="1"/>
  <c r="A4" i="6"/>
  <c r="A4" i="5"/>
  <c r="A1" i="4"/>
  <c r="G7" i="3"/>
  <c r="G8" i="3" s="1"/>
  <c r="B13" i="3" s="1"/>
  <c r="G7" i="2"/>
  <c r="K40" i="2"/>
  <c r="I40" i="2"/>
  <c r="L40" i="2" s="1"/>
  <c r="K39" i="2"/>
  <c r="I39" i="2"/>
  <c r="L39" i="2"/>
  <c r="I31" i="2"/>
  <c r="K31" i="2"/>
  <c r="L31" i="2" s="1"/>
  <c r="G8" i="1"/>
  <c r="B13" i="1" s="1"/>
  <c r="J47" i="12"/>
  <c r="J46" i="12"/>
  <c r="J47" i="11"/>
  <c r="J46" i="11"/>
  <c r="J47" i="10"/>
  <c r="J46" i="10"/>
  <c r="J47" i="9"/>
  <c r="J46" i="9"/>
  <c r="J47" i="8"/>
  <c r="J46" i="8"/>
  <c r="J47" i="7"/>
  <c r="J46" i="7"/>
  <c r="J47" i="6"/>
  <c r="J46" i="6"/>
  <c r="J47" i="5"/>
  <c r="J46" i="5"/>
  <c r="J47" i="4"/>
  <c r="J46" i="4"/>
  <c r="J47" i="3"/>
  <c r="J46" i="3"/>
  <c r="G8" i="11"/>
  <c r="B13" i="11" s="1"/>
  <c r="G8" i="10"/>
  <c r="B13" i="10" s="1"/>
  <c r="G8" i="8"/>
  <c r="B13" i="8" s="1"/>
  <c r="G8" i="4"/>
  <c r="B13" i="4" s="1"/>
  <c r="G8" i="2"/>
  <c r="B13" i="2" s="1"/>
  <c r="K16" i="2"/>
  <c r="J44" i="2"/>
  <c r="J43" i="2"/>
  <c r="K14" i="7"/>
  <c r="K15" i="1"/>
  <c r="K16" i="1"/>
  <c r="K17" i="1"/>
  <c r="L17" i="1"/>
  <c r="K18" i="1"/>
  <c r="K19" i="1"/>
  <c r="K20" i="1"/>
  <c r="K21" i="1"/>
  <c r="K22" i="1"/>
  <c r="L22" i="1"/>
  <c r="K23" i="1"/>
  <c r="K24" i="1"/>
  <c r="K25" i="1"/>
  <c r="L25" i="1"/>
  <c r="K26" i="1"/>
  <c r="K27" i="1"/>
  <c r="K28" i="1"/>
  <c r="K29" i="1"/>
  <c r="K30" i="1"/>
  <c r="K31" i="1"/>
  <c r="K32" i="1"/>
  <c r="K33" i="1"/>
  <c r="L33" i="1"/>
  <c r="K34" i="1"/>
  <c r="K35" i="1"/>
  <c r="K36" i="1"/>
  <c r="K37" i="1"/>
  <c r="K38" i="1"/>
  <c r="K39" i="1"/>
  <c r="K40" i="1"/>
  <c r="K41" i="1"/>
  <c r="K42" i="1"/>
  <c r="K43" i="1"/>
  <c r="K14" i="1"/>
  <c r="K13" i="1"/>
  <c r="K15" i="2"/>
  <c r="K22" i="2"/>
  <c r="K27" i="2"/>
  <c r="K32" i="2"/>
  <c r="K38" i="2"/>
  <c r="K15" i="3"/>
  <c r="K16" i="3"/>
  <c r="K17" i="3"/>
  <c r="K18" i="3"/>
  <c r="K19" i="3"/>
  <c r="K20" i="3"/>
  <c r="L20" i="3"/>
  <c r="K21" i="3"/>
  <c r="K22" i="3"/>
  <c r="K23" i="3"/>
  <c r="K24" i="3"/>
  <c r="K25" i="3"/>
  <c r="K26" i="3"/>
  <c r="K27" i="3"/>
  <c r="K28" i="3"/>
  <c r="K29" i="3"/>
  <c r="K30" i="3"/>
  <c r="K31" i="3"/>
  <c r="L31" i="3"/>
  <c r="K32" i="3"/>
  <c r="K33" i="3"/>
  <c r="K34" i="3"/>
  <c r="K35" i="3"/>
  <c r="K36" i="3"/>
  <c r="K37" i="3"/>
  <c r="K38" i="3"/>
  <c r="K39" i="3"/>
  <c r="K40" i="3"/>
  <c r="K41" i="3"/>
  <c r="L41" i="3"/>
  <c r="K42" i="3"/>
  <c r="K43" i="3"/>
  <c r="K14" i="3"/>
  <c r="K13" i="3"/>
  <c r="K15" i="4"/>
  <c r="L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L30" i="4"/>
  <c r="K31" i="4"/>
  <c r="K32" i="4"/>
  <c r="K33" i="4"/>
  <c r="K34" i="4"/>
  <c r="K35" i="4"/>
  <c r="K36" i="4"/>
  <c r="K37" i="4"/>
  <c r="K38" i="4"/>
  <c r="L38" i="4"/>
  <c r="K39" i="4"/>
  <c r="K40" i="4"/>
  <c r="K41" i="4"/>
  <c r="K42" i="4"/>
  <c r="K14" i="4"/>
  <c r="K13" i="4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L30" i="5"/>
  <c r="K31" i="5"/>
  <c r="K32" i="5"/>
  <c r="K33" i="5"/>
  <c r="K34" i="5"/>
  <c r="K35" i="5"/>
  <c r="K36" i="5"/>
  <c r="K37" i="5"/>
  <c r="K38" i="5"/>
  <c r="K39" i="5"/>
  <c r="K40" i="5"/>
  <c r="K41" i="5"/>
  <c r="L41" i="5"/>
  <c r="K42" i="5"/>
  <c r="K43" i="5"/>
  <c r="K14" i="5"/>
  <c r="K13" i="5"/>
  <c r="K15" i="6"/>
  <c r="K16" i="6"/>
  <c r="K17" i="6"/>
  <c r="K18" i="6"/>
  <c r="K19" i="6"/>
  <c r="K20" i="6"/>
  <c r="K21" i="6"/>
  <c r="L21" i="6"/>
  <c r="K22" i="6"/>
  <c r="K23" i="6"/>
  <c r="K24" i="6"/>
  <c r="L24" i="6"/>
  <c r="K25" i="6"/>
  <c r="K26" i="6"/>
  <c r="K27" i="6"/>
  <c r="K28" i="6"/>
  <c r="K29" i="6"/>
  <c r="K30" i="6"/>
  <c r="K31" i="6"/>
  <c r="L31" i="6"/>
  <c r="K32" i="6"/>
  <c r="K33" i="6"/>
  <c r="K34" i="6"/>
  <c r="K35" i="6"/>
  <c r="K36" i="6"/>
  <c r="K37" i="6"/>
  <c r="K38" i="6"/>
  <c r="K39" i="6"/>
  <c r="K40" i="6"/>
  <c r="K41" i="6"/>
  <c r="K42" i="6"/>
  <c r="K14" i="6"/>
  <c r="K13" i="6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L27" i="7"/>
  <c r="K28" i="7"/>
  <c r="K29" i="7"/>
  <c r="L29" i="7"/>
  <c r="K30" i="7"/>
  <c r="K31" i="7"/>
  <c r="K32" i="7"/>
  <c r="K33" i="7"/>
  <c r="K34" i="7"/>
  <c r="K35" i="7"/>
  <c r="K36" i="7"/>
  <c r="K37" i="7"/>
  <c r="K38" i="7"/>
  <c r="K39" i="7"/>
  <c r="K40" i="7"/>
  <c r="K41" i="7"/>
  <c r="L41" i="7"/>
  <c r="K42" i="7"/>
  <c r="K43" i="7"/>
  <c r="K13" i="7"/>
  <c r="K15" i="8"/>
  <c r="K16" i="8"/>
  <c r="L16" i="8"/>
  <c r="K17" i="8"/>
  <c r="K18" i="8"/>
  <c r="K19" i="8"/>
  <c r="K20" i="8"/>
  <c r="L20" i="8"/>
  <c r="K21" i="8"/>
  <c r="K22" i="8"/>
  <c r="K23" i="8"/>
  <c r="K24" i="8"/>
  <c r="K25" i="8"/>
  <c r="L25" i="8"/>
  <c r="K26" i="8"/>
  <c r="K27" i="8"/>
  <c r="L27" i="8"/>
  <c r="K28" i="8"/>
  <c r="K29" i="8"/>
  <c r="K30" i="8"/>
  <c r="K31" i="8"/>
  <c r="K32" i="8"/>
  <c r="K33" i="8"/>
  <c r="K34" i="8"/>
  <c r="K35" i="8"/>
  <c r="L35" i="8"/>
  <c r="K36" i="8"/>
  <c r="K37" i="8"/>
  <c r="K38" i="8"/>
  <c r="K39" i="8"/>
  <c r="K40" i="8"/>
  <c r="L40" i="8"/>
  <c r="K41" i="8"/>
  <c r="K42" i="8"/>
  <c r="K43" i="8"/>
  <c r="K14" i="8"/>
  <c r="K13" i="8"/>
  <c r="K15" i="9"/>
  <c r="K16" i="9"/>
  <c r="L16" i="9"/>
  <c r="K17" i="9"/>
  <c r="K18" i="9"/>
  <c r="K19" i="9"/>
  <c r="K20" i="9"/>
  <c r="K21" i="9"/>
  <c r="K22" i="9"/>
  <c r="K23" i="9"/>
  <c r="K24" i="9"/>
  <c r="L24" i="9"/>
  <c r="K25" i="9"/>
  <c r="K26" i="9"/>
  <c r="K27" i="9"/>
  <c r="L27" i="9"/>
  <c r="K28" i="9"/>
  <c r="K29" i="9"/>
  <c r="K30" i="9"/>
  <c r="K31" i="9"/>
  <c r="K32" i="9"/>
  <c r="K33" i="9"/>
  <c r="K34" i="9"/>
  <c r="L34" i="9"/>
  <c r="K35" i="9"/>
  <c r="K36" i="9"/>
  <c r="K37" i="9"/>
  <c r="K38" i="9"/>
  <c r="K39" i="9"/>
  <c r="K40" i="9"/>
  <c r="K41" i="9"/>
  <c r="K42" i="9"/>
  <c r="K14" i="9"/>
  <c r="K13" i="9"/>
  <c r="K15" i="10"/>
  <c r="K16" i="10"/>
  <c r="K17" i="10"/>
  <c r="K18" i="10"/>
  <c r="L18" i="10"/>
  <c r="K19" i="10"/>
  <c r="K20" i="10"/>
  <c r="K21" i="10"/>
  <c r="K22" i="10"/>
  <c r="K23" i="10"/>
  <c r="K24" i="10"/>
  <c r="K25" i="10"/>
  <c r="K26" i="10"/>
  <c r="K27" i="10"/>
  <c r="K28" i="10"/>
  <c r="K29" i="10"/>
  <c r="L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13" i="10"/>
  <c r="L13" i="10"/>
  <c r="K14" i="10"/>
  <c r="K15" i="11"/>
  <c r="K16" i="11"/>
  <c r="K17" i="11"/>
  <c r="K18" i="11"/>
  <c r="K19" i="11"/>
  <c r="K20" i="11"/>
  <c r="K21" i="11"/>
  <c r="L21" i="11"/>
  <c r="K22" i="11"/>
  <c r="K23" i="11"/>
  <c r="K24" i="11"/>
  <c r="K25" i="11"/>
  <c r="K26" i="11"/>
  <c r="K27" i="11"/>
  <c r="K28" i="11"/>
  <c r="L28" i="11"/>
  <c r="K29" i="11"/>
  <c r="K30" i="11"/>
  <c r="K31" i="11"/>
  <c r="K32" i="11"/>
  <c r="K33" i="11"/>
  <c r="K34" i="11"/>
  <c r="L34" i="11"/>
  <c r="K35" i="11"/>
  <c r="K36" i="11"/>
  <c r="K37" i="11"/>
  <c r="K38" i="11"/>
  <c r="K39" i="11"/>
  <c r="K40" i="11"/>
  <c r="K41" i="11"/>
  <c r="K42" i="11"/>
  <c r="K14" i="11"/>
  <c r="K13" i="11"/>
  <c r="K15" i="12"/>
  <c r="K16" i="12"/>
  <c r="K17" i="12"/>
  <c r="K18" i="12"/>
  <c r="K19" i="12"/>
  <c r="L19" i="12"/>
  <c r="K20" i="12"/>
  <c r="K21" i="12"/>
  <c r="K22" i="12"/>
  <c r="K23" i="12"/>
  <c r="K24" i="12"/>
  <c r="L24" i="12"/>
  <c r="K25" i="12"/>
  <c r="K26" i="12"/>
  <c r="K27" i="12"/>
  <c r="K28" i="12"/>
  <c r="K29" i="12"/>
  <c r="L29" i="12"/>
  <c r="K30" i="12"/>
  <c r="K31" i="12"/>
  <c r="K32" i="12"/>
  <c r="L32" i="12"/>
  <c r="K33" i="12"/>
  <c r="K34" i="12"/>
  <c r="K35" i="12"/>
  <c r="K36" i="12"/>
  <c r="K37" i="12"/>
  <c r="K38" i="12"/>
  <c r="K39" i="12"/>
  <c r="K40" i="12"/>
  <c r="K41" i="12"/>
  <c r="K42" i="12"/>
  <c r="K43" i="12"/>
  <c r="K14" i="12"/>
  <c r="K13" i="12"/>
  <c r="I14" i="2"/>
  <c r="I15" i="2"/>
  <c r="L15" i="2" s="1"/>
  <c r="I16" i="2"/>
  <c r="L16" i="2" s="1"/>
  <c r="I17" i="2"/>
  <c r="I18" i="2"/>
  <c r="L18" i="2" s="1"/>
  <c r="I19" i="2"/>
  <c r="I20" i="2"/>
  <c r="L20" i="2" s="1"/>
  <c r="I21" i="2"/>
  <c r="I22" i="2"/>
  <c r="L22" i="2"/>
  <c r="I23" i="2"/>
  <c r="I24" i="2"/>
  <c r="I25" i="2"/>
  <c r="L25" i="2" s="1"/>
  <c r="I26" i="2"/>
  <c r="I27" i="2"/>
  <c r="L27" i="2"/>
  <c r="I28" i="2"/>
  <c r="I29" i="2"/>
  <c r="I30" i="2"/>
  <c r="L30" i="2" s="1"/>
  <c r="I32" i="2"/>
  <c r="I33" i="2"/>
  <c r="L33" i="2" s="1"/>
  <c r="I34" i="2"/>
  <c r="L34" i="2" s="1"/>
  <c r="I35" i="2"/>
  <c r="I36" i="2"/>
  <c r="I37" i="2"/>
  <c r="I38" i="2"/>
  <c r="L38" i="2" s="1"/>
  <c r="I13" i="2"/>
  <c r="L13" i="2" s="1"/>
  <c r="I42" i="11"/>
  <c r="L42" i="11"/>
  <c r="I41" i="11"/>
  <c r="L41" i="11"/>
  <c r="I40" i="11"/>
  <c r="L40" i="11"/>
  <c r="I39" i="11"/>
  <c r="L39" i="11"/>
  <c r="I38" i="11"/>
  <c r="L38" i="11"/>
  <c r="I37" i="11"/>
  <c r="L37" i="11"/>
  <c r="I36" i="11"/>
  <c r="L36" i="11"/>
  <c r="I35" i="11"/>
  <c r="L35" i="11"/>
  <c r="I34" i="11"/>
  <c r="I33" i="11"/>
  <c r="L33" i="11"/>
  <c r="I32" i="11"/>
  <c r="I31" i="11"/>
  <c r="I30" i="11"/>
  <c r="L30" i="11"/>
  <c r="I29" i="11"/>
  <c r="L29" i="11"/>
  <c r="I28" i="11"/>
  <c r="I27" i="11"/>
  <c r="L27" i="11"/>
  <c r="I26" i="11"/>
  <c r="L26" i="11"/>
  <c r="I25" i="11"/>
  <c r="I24" i="11"/>
  <c r="I23" i="11"/>
  <c r="I22" i="11"/>
  <c r="L22" i="11"/>
  <c r="I21" i="11"/>
  <c r="I20" i="11"/>
  <c r="L20" i="11"/>
  <c r="I19" i="11"/>
  <c r="L19" i="11"/>
  <c r="I18" i="11"/>
  <c r="L18" i="11"/>
  <c r="I17" i="11"/>
  <c r="L17" i="11"/>
  <c r="I16" i="11"/>
  <c r="L16" i="11"/>
  <c r="I15" i="11"/>
  <c r="I14" i="11"/>
  <c r="I13" i="11"/>
  <c r="L13" i="11"/>
  <c r="I42" i="9"/>
  <c r="L42" i="9"/>
  <c r="I41" i="9"/>
  <c r="I40" i="9"/>
  <c r="L40" i="9"/>
  <c r="I39" i="9"/>
  <c r="L39" i="9"/>
  <c r="I38" i="9"/>
  <c r="I37" i="9"/>
  <c r="L37" i="9"/>
  <c r="I36" i="9"/>
  <c r="I35" i="9"/>
  <c r="I34" i="9"/>
  <c r="I33" i="9"/>
  <c r="L33" i="9"/>
  <c r="I32" i="9"/>
  <c r="L32" i="9"/>
  <c r="I31" i="9"/>
  <c r="I30" i="9"/>
  <c r="I29" i="9"/>
  <c r="I28" i="9"/>
  <c r="L28" i="9"/>
  <c r="I27" i="9"/>
  <c r="I26" i="9"/>
  <c r="L26" i="9"/>
  <c r="I25" i="9"/>
  <c r="L25" i="9"/>
  <c r="I24" i="9"/>
  <c r="I23" i="9"/>
  <c r="L23" i="9"/>
  <c r="I22" i="9"/>
  <c r="L22" i="9"/>
  <c r="I21" i="9"/>
  <c r="L21" i="9"/>
  <c r="I20" i="9"/>
  <c r="I19" i="9"/>
  <c r="L19" i="9"/>
  <c r="I18" i="9"/>
  <c r="I17" i="9"/>
  <c r="L17" i="9"/>
  <c r="I16" i="9"/>
  <c r="I15" i="9"/>
  <c r="L15" i="9"/>
  <c r="I14" i="9"/>
  <c r="L14" i="9"/>
  <c r="I13" i="9"/>
  <c r="L13" i="9"/>
  <c r="I42" i="6"/>
  <c r="L42" i="6"/>
  <c r="I41" i="6"/>
  <c r="I40" i="6"/>
  <c r="L40" i="6"/>
  <c r="I39" i="6"/>
  <c r="L39" i="6"/>
  <c r="I38" i="6"/>
  <c r="L38" i="6"/>
  <c r="I37" i="6"/>
  <c r="L37" i="6"/>
  <c r="I36" i="6"/>
  <c r="L36" i="6"/>
  <c r="I35" i="6"/>
  <c r="L35" i="6"/>
  <c r="I34" i="6"/>
  <c r="I33" i="6"/>
  <c r="L33" i="6"/>
  <c r="I32" i="6"/>
  <c r="L32" i="6"/>
  <c r="I31" i="6"/>
  <c r="I30" i="6"/>
  <c r="L30" i="6"/>
  <c r="I29" i="6"/>
  <c r="L29" i="6"/>
  <c r="I28" i="6"/>
  <c r="L28" i="6"/>
  <c r="I27" i="6"/>
  <c r="L27" i="6"/>
  <c r="I26" i="6"/>
  <c r="I25" i="6"/>
  <c r="L25" i="6"/>
  <c r="I24" i="6"/>
  <c r="I23" i="6"/>
  <c r="I22" i="6"/>
  <c r="L22" i="6"/>
  <c r="I21" i="6"/>
  <c r="I20" i="6"/>
  <c r="L20" i="6"/>
  <c r="I19" i="6"/>
  <c r="L19" i="6"/>
  <c r="I18" i="6"/>
  <c r="I17" i="6"/>
  <c r="L17" i="6"/>
  <c r="I16" i="6"/>
  <c r="L16" i="6"/>
  <c r="I15" i="6"/>
  <c r="I14" i="6"/>
  <c r="I13" i="6"/>
  <c r="L13" i="6"/>
  <c r="I42" i="4"/>
  <c r="I41" i="4"/>
  <c r="L41" i="4"/>
  <c r="I40" i="4"/>
  <c r="L40" i="4"/>
  <c r="I39" i="4"/>
  <c r="L39" i="4"/>
  <c r="I38" i="4"/>
  <c r="I37" i="4"/>
  <c r="L37" i="4"/>
  <c r="I36" i="4"/>
  <c r="L36" i="4"/>
  <c r="I35" i="4"/>
  <c r="L35" i="4"/>
  <c r="I34" i="4"/>
  <c r="L34" i="4"/>
  <c r="I33" i="4"/>
  <c r="L33" i="4"/>
  <c r="I32" i="4"/>
  <c r="I31" i="4"/>
  <c r="L31" i="4"/>
  <c r="I30" i="4"/>
  <c r="I29" i="4"/>
  <c r="L29" i="4"/>
  <c r="I28" i="4"/>
  <c r="I27" i="4"/>
  <c r="L27" i="4"/>
  <c r="I26" i="4"/>
  <c r="L26" i="4"/>
  <c r="I25" i="4"/>
  <c r="I24" i="4"/>
  <c r="L24" i="4"/>
  <c r="I23" i="4"/>
  <c r="L23" i="4"/>
  <c r="I22" i="4"/>
  <c r="L22" i="4"/>
  <c r="I21" i="4"/>
  <c r="I20" i="4"/>
  <c r="L20" i="4"/>
  <c r="I19" i="4"/>
  <c r="L19" i="4"/>
  <c r="I18" i="4"/>
  <c r="L18" i="4"/>
  <c r="I17" i="4"/>
  <c r="L17" i="4"/>
  <c r="I16" i="4"/>
  <c r="I15" i="4"/>
  <c r="I14" i="4"/>
  <c r="L14" i="4"/>
  <c r="I13" i="4"/>
  <c r="L13" i="4"/>
  <c r="I43" i="12"/>
  <c r="L43" i="12"/>
  <c r="I42" i="12"/>
  <c r="L42" i="12"/>
  <c r="I41" i="12"/>
  <c r="L41" i="12"/>
  <c r="I40" i="12"/>
  <c r="L40" i="12"/>
  <c r="I39" i="12"/>
  <c r="I38" i="12"/>
  <c r="L38" i="12"/>
  <c r="I37" i="12"/>
  <c r="L37" i="12"/>
  <c r="I36" i="12"/>
  <c r="I35" i="12"/>
  <c r="L35" i="12"/>
  <c r="I34" i="12"/>
  <c r="L34" i="12"/>
  <c r="I33" i="12"/>
  <c r="L33" i="12"/>
  <c r="I32" i="12"/>
  <c r="I31" i="12"/>
  <c r="L31" i="12"/>
  <c r="I30" i="12"/>
  <c r="L30" i="12"/>
  <c r="I29" i="12"/>
  <c r="I28" i="12"/>
  <c r="L28" i="12"/>
  <c r="I27" i="12"/>
  <c r="L27" i="12"/>
  <c r="I26" i="12"/>
  <c r="L26" i="12"/>
  <c r="I25" i="12"/>
  <c r="L25" i="12"/>
  <c r="I24" i="12"/>
  <c r="I23" i="12"/>
  <c r="L23" i="12"/>
  <c r="I22" i="12"/>
  <c r="L22" i="12"/>
  <c r="I21" i="12"/>
  <c r="L21" i="12"/>
  <c r="I20" i="12"/>
  <c r="L20" i="12"/>
  <c r="I19" i="12"/>
  <c r="I18" i="12"/>
  <c r="L18" i="12"/>
  <c r="I17" i="12"/>
  <c r="L17" i="12"/>
  <c r="I16" i="12"/>
  <c r="L16" i="12"/>
  <c r="I15" i="12"/>
  <c r="L15" i="12"/>
  <c r="I14" i="12"/>
  <c r="L14" i="12"/>
  <c r="I13" i="12"/>
  <c r="L13" i="12"/>
  <c r="I43" i="10"/>
  <c r="L43" i="10"/>
  <c r="I42" i="10"/>
  <c r="L42" i="10"/>
  <c r="I41" i="10"/>
  <c r="L41" i="10"/>
  <c r="I40" i="10"/>
  <c r="L40" i="10"/>
  <c r="I39" i="10"/>
  <c r="L39" i="10"/>
  <c r="I38" i="10"/>
  <c r="L38" i="10"/>
  <c r="I37" i="10"/>
  <c r="L37" i="10"/>
  <c r="I36" i="10"/>
  <c r="L36" i="10"/>
  <c r="I35" i="10"/>
  <c r="L35" i="10"/>
  <c r="I34" i="10"/>
  <c r="L34" i="10"/>
  <c r="I33" i="10"/>
  <c r="L33" i="10"/>
  <c r="I32" i="10"/>
  <c r="I31" i="10"/>
  <c r="L31" i="10"/>
  <c r="I30" i="10"/>
  <c r="L30" i="10"/>
  <c r="I29" i="10"/>
  <c r="I28" i="10"/>
  <c r="L28" i="10"/>
  <c r="I27" i="10"/>
  <c r="I26" i="10"/>
  <c r="L26" i="10"/>
  <c r="I25" i="10"/>
  <c r="I24" i="10"/>
  <c r="L24" i="10"/>
  <c r="I23" i="10"/>
  <c r="L23" i="10"/>
  <c r="I22" i="10"/>
  <c r="L22" i="10"/>
  <c r="I21" i="10"/>
  <c r="L21" i="10"/>
  <c r="I20" i="10"/>
  <c r="I19" i="10"/>
  <c r="L19" i="10"/>
  <c r="I18" i="10"/>
  <c r="I17" i="10"/>
  <c r="L17" i="10"/>
  <c r="I16" i="10"/>
  <c r="L16" i="10"/>
  <c r="I15" i="10"/>
  <c r="L15" i="10"/>
  <c r="I14" i="10"/>
  <c r="L14" i="10"/>
  <c r="I13" i="10"/>
  <c r="I43" i="8"/>
  <c r="L43" i="8"/>
  <c r="I42" i="8"/>
  <c r="L42" i="8"/>
  <c r="I41" i="8"/>
  <c r="I40" i="8"/>
  <c r="I39" i="8"/>
  <c r="L39" i="8"/>
  <c r="I38" i="8"/>
  <c r="L38" i="8"/>
  <c r="I37" i="8"/>
  <c r="L37" i="8"/>
  <c r="I36" i="8"/>
  <c r="L36" i="8"/>
  <c r="I35" i="8"/>
  <c r="I34" i="8"/>
  <c r="L34" i="8"/>
  <c r="I33" i="8"/>
  <c r="L33" i="8"/>
  <c r="I32" i="8"/>
  <c r="I31" i="8"/>
  <c r="L31" i="8"/>
  <c r="I30" i="8"/>
  <c r="L30" i="8"/>
  <c r="I29" i="8"/>
  <c r="I28" i="8"/>
  <c r="L28" i="8"/>
  <c r="I27" i="8"/>
  <c r="I26" i="8"/>
  <c r="L26" i="8"/>
  <c r="I25" i="8"/>
  <c r="I24" i="8"/>
  <c r="L24" i="8"/>
  <c r="I23" i="8"/>
  <c r="L23" i="8"/>
  <c r="I22" i="8"/>
  <c r="L22" i="8"/>
  <c r="I21" i="8"/>
  <c r="I20" i="8"/>
  <c r="I19" i="8"/>
  <c r="L19" i="8"/>
  <c r="I18" i="8"/>
  <c r="I17" i="8"/>
  <c r="L17" i="8"/>
  <c r="I16" i="8"/>
  <c r="I15" i="8"/>
  <c r="L15" i="8"/>
  <c r="I14" i="8"/>
  <c r="L14" i="8"/>
  <c r="I13" i="8"/>
  <c r="I43" i="7"/>
  <c r="I42" i="7"/>
  <c r="L42" i="7"/>
  <c r="I41" i="7"/>
  <c r="I40" i="7"/>
  <c r="L40" i="7"/>
  <c r="I39" i="7"/>
  <c r="I38" i="7"/>
  <c r="L38" i="7"/>
  <c r="I37" i="7"/>
  <c r="L37" i="7"/>
  <c r="I36" i="7"/>
  <c r="L36" i="7"/>
  <c r="I35" i="7"/>
  <c r="I34" i="7"/>
  <c r="L34" i="7"/>
  <c r="I33" i="7"/>
  <c r="L33" i="7"/>
  <c r="I32" i="7"/>
  <c r="L32" i="7"/>
  <c r="I31" i="7"/>
  <c r="L31" i="7"/>
  <c r="I30" i="7"/>
  <c r="L30" i="7"/>
  <c r="I29" i="7"/>
  <c r="I28" i="7"/>
  <c r="L28" i="7"/>
  <c r="I27" i="7"/>
  <c r="I26" i="7"/>
  <c r="L26" i="7"/>
  <c r="I25" i="7"/>
  <c r="L25" i="7"/>
  <c r="I24" i="7"/>
  <c r="L24" i="7"/>
  <c r="I23" i="7"/>
  <c r="L23" i="7"/>
  <c r="I22" i="7"/>
  <c r="L22" i="7"/>
  <c r="I21" i="7"/>
  <c r="L21" i="7"/>
  <c r="I20" i="7"/>
  <c r="I19" i="7"/>
  <c r="L19" i="7"/>
  <c r="I18" i="7"/>
  <c r="L18" i="7"/>
  <c r="I17" i="7"/>
  <c r="L17" i="7"/>
  <c r="I16" i="7"/>
  <c r="I15" i="7"/>
  <c r="L15" i="7"/>
  <c r="I14" i="7"/>
  <c r="L14" i="7"/>
  <c r="I13" i="7"/>
  <c r="L13" i="7"/>
  <c r="I43" i="5"/>
  <c r="L43" i="5"/>
  <c r="I42" i="5"/>
  <c r="L42" i="5"/>
  <c r="I41" i="5"/>
  <c r="I40" i="5"/>
  <c r="L40" i="5"/>
  <c r="I39" i="5"/>
  <c r="I38" i="5"/>
  <c r="L38" i="5"/>
  <c r="I37" i="5"/>
  <c r="L37" i="5"/>
  <c r="I36" i="5"/>
  <c r="L36" i="5"/>
  <c r="I35" i="5"/>
  <c r="L35" i="5"/>
  <c r="I34" i="5"/>
  <c r="L34" i="5"/>
  <c r="I33" i="5"/>
  <c r="L33" i="5"/>
  <c r="I32" i="5"/>
  <c r="L32" i="5"/>
  <c r="I31" i="5"/>
  <c r="L31" i="5"/>
  <c r="I30" i="5"/>
  <c r="I29" i="5"/>
  <c r="L29" i="5"/>
  <c r="I28" i="5"/>
  <c r="L28" i="5"/>
  <c r="I27" i="5"/>
  <c r="L27" i="5"/>
  <c r="I26" i="5"/>
  <c r="L26" i="5"/>
  <c r="I25" i="5"/>
  <c r="L25" i="5"/>
  <c r="I24" i="5"/>
  <c r="I23" i="5"/>
  <c r="I22" i="5"/>
  <c r="L22" i="5"/>
  <c r="I21" i="5"/>
  <c r="L21" i="5"/>
  <c r="I20" i="5"/>
  <c r="L20" i="5"/>
  <c r="I19" i="5"/>
  <c r="I18" i="5"/>
  <c r="L18" i="5"/>
  <c r="I17" i="5"/>
  <c r="L17" i="5"/>
  <c r="I16" i="5"/>
  <c r="I15" i="5"/>
  <c r="L15" i="5"/>
  <c r="I14" i="5"/>
  <c r="L14" i="5"/>
  <c r="I13" i="5"/>
  <c r="L13" i="5"/>
  <c r="I43" i="3"/>
  <c r="L43" i="3"/>
  <c r="I42" i="3"/>
  <c r="L42" i="3"/>
  <c r="I41" i="3"/>
  <c r="I40" i="3"/>
  <c r="L40" i="3"/>
  <c r="I39" i="3"/>
  <c r="I38" i="3"/>
  <c r="L38" i="3"/>
  <c r="I37" i="3"/>
  <c r="L37" i="3"/>
  <c r="I36" i="3"/>
  <c r="L36" i="3"/>
  <c r="I35" i="3"/>
  <c r="I34" i="3"/>
  <c r="L34" i="3"/>
  <c r="I33" i="3"/>
  <c r="L33" i="3"/>
  <c r="I32" i="3"/>
  <c r="L32" i="3"/>
  <c r="I31" i="3"/>
  <c r="I30" i="3"/>
  <c r="L30" i="3"/>
  <c r="I29" i="3"/>
  <c r="I28" i="3"/>
  <c r="L28" i="3"/>
  <c r="I27" i="3"/>
  <c r="L27" i="3"/>
  <c r="I26" i="3"/>
  <c r="L26" i="3"/>
  <c r="I25" i="3"/>
  <c r="L25" i="3"/>
  <c r="I24" i="3"/>
  <c r="L24" i="3"/>
  <c r="I23" i="3"/>
  <c r="I22" i="3"/>
  <c r="L22" i="3"/>
  <c r="I21" i="3"/>
  <c r="L21" i="3"/>
  <c r="I20" i="3"/>
  <c r="I19" i="3"/>
  <c r="L19" i="3"/>
  <c r="I18" i="3"/>
  <c r="L18" i="3"/>
  <c r="I17" i="3"/>
  <c r="L17" i="3"/>
  <c r="I16" i="3"/>
  <c r="L16" i="3"/>
  <c r="I15" i="3"/>
  <c r="L15" i="3"/>
  <c r="I14" i="3"/>
  <c r="L14" i="3"/>
  <c r="I13" i="3"/>
  <c r="L13" i="3"/>
  <c r="I14" i="1"/>
  <c r="L14" i="1"/>
  <c r="I15" i="1"/>
  <c r="L15" i="1"/>
  <c r="I16" i="1"/>
  <c r="I17" i="1"/>
  <c r="I18" i="1"/>
  <c r="L18" i="1"/>
  <c r="I19" i="1"/>
  <c r="L19" i="1"/>
  <c r="I20" i="1"/>
  <c r="I21" i="1"/>
  <c r="L21" i="1"/>
  <c r="I22" i="1"/>
  <c r="I23" i="1"/>
  <c r="L23" i="1"/>
  <c r="I24" i="1"/>
  <c r="L24" i="1"/>
  <c r="I25" i="1"/>
  <c r="I26" i="1"/>
  <c r="I27" i="1"/>
  <c r="L27" i="1"/>
  <c r="I28" i="1"/>
  <c r="L28" i="1"/>
  <c r="I29" i="1"/>
  <c r="L29" i="1"/>
  <c r="I30" i="1"/>
  <c r="L30" i="1"/>
  <c r="I31" i="1"/>
  <c r="L31" i="1"/>
  <c r="I32" i="1"/>
  <c r="L32" i="1"/>
  <c r="I33" i="1"/>
  <c r="I34" i="1"/>
  <c r="L34" i="1"/>
  <c r="I35" i="1"/>
  <c r="I36" i="1"/>
  <c r="I37" i="1"/>
  <c r="I38" i="1"/>
  <c r="L38" i="1"/>
  <c r="I39" i="1"/>
  <c r="I40" i="1"/>
  <c r="I41" i="1"/>
  <c r="L41" i="1"/>
  <c r="I42" i="1"/>
  <c r="L42" i="1"/>
  <c r="I43" i="1"/>
  <c r="I13" i="1"/>
  <c r="L15" i="11"/>
  <c r="L36" i="9"/>
  <c r="L20" i="9"/>
  <c r="L41" i="6"/>
  <c r="L18" i="6"/>
  <c r="L14" i="6"/>
  <c r="L41" i="8"/>
  <c r="L29" i="8"/>
  <c r="L21" i="8"/>
  <c r="L43" i="7"/>
  <c r="L35" i="7"/>
  <c r="L39" i="5"/>
  <c r="L19" i="5"/>
  <c r="L16" i="5"/>
  <c r="L32" i="4"/>
  <c r="L28" i="4"/>
  <c r="L16" i="4"/>
  <c r="L29" i="3"/>
  <c r="L39" i="3"/>
  <c r="L42" i="4"/>
  <c r="L18" i="9"/>
  <c r="L35" i="3"/>
  <c r="L25" i="4"/>
  <c r="L23" i="6"/>
  <c r="L29" i="9"/>
  <c r="K13" i="2"/>
  <c r="K37" i="2"/>
  <c r="K26" i="2"/>
  <c r="L26" i="2" s="1"/>
  <c r="K14" i="2"/>
  <c r="L14" i="2" s="1"/>
  <c r="K35" i="2"/>
  <c r="L35" i="2" s="1"/>
  <c r="K30" i="2"/>
  <c r="K24" i="2"/>
  <c r="K19" i="2"/>
  <c r="L19" i="2" s="1"/>
  <c r="K34" i="2"/>
  <c r="K28" i="2"/>
  <c r="K23" i="2"/>
  <c r="L23" i="2" s="1"/>
  <c r="K17" i="2"/>
  <c r="K36" i="2"/>
  <c r="L36" i="2"/>
  <c r="K33" i="2"/>
  <c r="K29" i="2"/>
  <c r="L29" i="2" s="1"/>
  <c r="K25" i="2"/>
  <c r="K21" i="2"/>
  <c r="L21" i="2" s="1"/>
  <c r="K18" i="2"/>
  <c r="K20" i="2"/>
  <c r="L39" i="12"/>
  <c r="L23" i="11"/>
  <c r="L31" i="11"/>
  <c r="L25" i="11"/>
  <c r="L23" i="3"/>
  <c r="L16" i="7"/>
  <c r="L20" i="7"/>
  <c r="L39" i="7"/>
  <c r="L21" i="4"/>
  <c r="L30" i="9"/>
  <c r="L38" i="9"/>
  <c r="L26" i="1"/>
  <c r="L24" i="5"/>
  <c r="L13" i="8"/>
  <c r="L32" i="8"/>
  <c r="L20" i="10"/>
  <c r="L27" i="10"/>
  <c r="L26" i="6"/>
  <c r="L34" i="6"/>
  <c r="L31" i="9"/>
  <c r="L35" i="9"/>
  <c r="L32" i="11"/>
  <c r="L40" i="1"/>
  <c r="L20" i="1"/>
  <c r="L16" i="1"/>
  <c r="L39" i="1"/>
  <c r="L37" i="1"/>
  <c r="L43" i="1"/>
  <c r="L13" i="1"/>
  <c r="L36" i="1"/>
  <c r="L35" i="1"/>
  <c r="L37" i="2"/>
  <c r="L32" i="2"/>
  <c r="L17" i="2"/>
  <c r="L24" i="2"/>
  <c r="L45" i="1"/>
  <c r="L14" i="11"/>
  <c r="L23" i="5"/>
  <c r="L18" i="8"/>
  <c r="L15" i="6"/>
  <c r="L41" i="9"/>
  <c r="L24" i="11"/>
  <c r="L28" i="2"/>
  <c r="L25" i="10"/>
  <c r="L32" i="10"/>
  <c r="L36" i="12"/>
  <c r="C13" i="7" l="1"/>
  <c r="M13" i="7"/>
  <c r="B14" i="12"/>
  <c r="C13" i="12"/>
  <c r="B14" i="11"/>
  <c r="C13" i="11"/>
  <c r="M13" i="11"/>
  <c r="C13" i="10"/>
  <c r="B14" i="10"/>
  <c r="M13" i="10"/>
  <c r="B14" i="9"/>
  <c r="M13" i="9"/>
  <c r="C13" i="9"/>
  <c r="B14" i="8"/>
  <c r="M13" i="8"/>
  <c r="C13" i="8"/>
  <c r="B14" i="7"/>
  <c r="C13" i="6"/>
  <c r="B14" i="6"/>
  <c r="M13" i="6"/>
  <c r="C13" i="5"/>
  <c r="M13" i="5"/>
  <c r="B14" i="5"/>
  <c r="B14" i="4"/>
  <c r="M13" i="4"/>
  <c r="C13" i="4"/>
  <c r="M13" i="3"/>
  <c r="C13" i="3"/>
  <c r="B14" i="3"/>
  <c r="C13" i="2"/>
  <c r="M13" i="2"/>
  <c r="B14" i="2"/>
  <c r="C13" i="1"/>
  <c r="B14" i="1"/>
  <c r="M13" i="1"/>
  <c r="M14" i="12" l="1"/>
  <c r="B15" i="12"/>
  <c r="C14" i="12"/>
  <c r="M14" i="11"/>
  <c r="B15" i="11"/>
  <c r="C14" i="11"/>
  <c r="M14" i="10"/>
  <c r="B15" i="10"/>
  <c r="C14" i="10"/>
  <c r="M14" i="9"/>
  <c r="C14" i="9"/>
  <c r="B15" i="9"/>
  <c r="B15" i="8"/>
  <c r="C14" i="8"/>
  <c r="M14" i="8"/>
  <c r="C14" i="7"/>
  <c r="M14" i="7"/>
  <c r="B15" i="7"/>
  <c r="C14" i="6"/>
  <c r="M14" i="6"/>
  <c r="B15" i="6"/>
  <c r="C14" i="5"/>
  <c r="M14" i="5"/>
  <c r="B15" i="5"/>
  <c r="C14" i="4"/>
  <c r="M14" i="4"/>
  <c r="B15" i="4"/>
  <c r="B15" i="3"/>
  <c r="M14" i="3"/>
  <c r="C14" i="3"/>
  <c r="B15" i="2"/>
  <c r="C14" i="2"/>
  <c r="M14" i="2"/>
  <c r="B15" i="1"/>
  <c r="C14" i="1"/>
  <c r="M14" i="1"/>
  <c r="M15" i="12" l="1"/>
  <c r="B16" i="12"/>
  <c r="C15" i="12"/>
  <c r="C15" i="11"/>
  <c r="B16" i="11"/>
  <c r="M15" i="11"/>
  <c r="C15" i="10"/>
  <c r="B16" i="10"/>
  <c r="M15" i="10"/>
  <c r="M15" i="9"/>
  <c r="C15" i="9"/>
  <c r="B16" i="9"/>
  <c r="C15" i="8"/>
  <c r="M15" i="8"/>
  <c r="B16" i="8"/>
  <c r="M15" i="7"/>
  <c r="B16" i="7"/>
  <c r="C15" i="7"/>
  <c r="M15" i="6"/>
  <c r="C15" i="6"/>
  <c r="B16" i="6"/>
  <c r="C15" i="5"/>
  <c r="B16" i="5"/>
  <c r="M15" i="5"/>
  <c r="M15" i="4"/>
  <c r="B16" i="4"/>
  <c r="C15" i="4"/>
  <c r="M15" i="3"/>
  <c r="C15" i="3"/>
  <c r="B16" i="3"/>
  <c r="C15" i="2"/>
  <c r="M15" i="2"/>
  <c r="B16" i="2"/>
  <c r="B16" i="1"/>
  <c r="C15" i="1"/>
  <c r="M15" i="1"/>
  <c r="C16" i="12" l="1"/>
  <c r="B17" i="12"/>
  <c r="M16" i="12"/>
  <c r="C16" i="11"/>
  <c r="B17" i="11"/>
  <c r="M16" i="11"/>
  <c r="B17" i="10"/>
  <c r="M16" i="10"/>
  <c r="C16" i="10"/>
  <c r="M16" i="9"/>
  <c r="C16" i="9"/>
  <c r="B17" i="9"/>
  <c r="B17" i="8"/>
  <c r="C16" i="8"/>
  <c r="M16" i="8"/>
  <c r="B17" i="7"/>
  <c r="M16" i="7"/>
  <c r="C16" i="7"/>
  <c r="M16" i="6"/>
  <c r="B17" i="6"/>
  <c r="C16" i="6"/>
  <c r="C16" i="5"/>
  <c r="B17" i="5"/>
  <c r="M16" i="5"/>
  <c r="B17" i="4"/>
  <c r="M16" i="4"/>
  <c r="C16" i="4"/>
  <c r="B17" i="3"/>
  <c r="M16" i="3"/>
  <c r="C16" i="3"/>
  <c r="C16" i="2"/>
  <c r="M16" i="2"/>
  <c r="B17" i="2"/>
  <c r="M16" i="1"/>
  <c r="C16" i="1"/>
  <c r="B17" i="1"/>
  <c r="B18" i="12" l="1"/>
  <c r="M17" i="12"/>
  <c r="C17" i="12"/>
  <c r="M17" i="11"/>
  <c r="B18" i="11"/>
  <c r="C17" i="11"/>
  <c r="C17" i="10"/>
  <c r="M17" i="10"/>
  <c r="B18" i="10"/>
  <c r="B18" i="9"/>
  <c r="C17" i="9"/>
  <c r="M17" i="9"/>
  <c r="C17" i="8"/>
  <c r="M17" i="8"/>
  <c r="B18" i="8"/>
  <c r="B18" i="7"/>
  <c r="C17" i="7"/>
  <c r="M17" i="7"/>
  <c r="C17" i="6"/>
  <c r="B18" i="6"/>
  <c r="M17" i="6"/>
  <c r="B18" i="5"/>
  <c r="M17" i="5"/>
  <c r="C17" i="5"/>
  <c r="M17" i="4"/>
  <c r="C17" i="4"/>
  <c r="B18" i="4"/>
  <c r="M17" i="3"/>
  <c r="B18" i="3"/>
  <c r="C17" i="3"/>
  <c r="M17" i="2"/>
  <c r="C17" i="2"/>
  <c r="B18" i="2"/>
  <c r="C17" i="1"/>
  <c r="M17" i="1"/>
  <c r="B18" i="1"/>
  <c r="M18" i="12" l="1"/>
  <c r="C18" i="12"/>
  <c r="B19" i="12"/>
  <c r="B19" i="11"/>
  <c r="M18" i="11"/>
  <c r="C18" i="11"/>
  <c r="M18" i="10"/>
  <c r="B19" i="10"/>
  <c r="C18" i="10"/>
  <c r="M18" i="9"/>
  <c r="B19" i="9"/>
  <c r="C18" i="9"/>
  <c r="B19" i="8"/>
  <c r="C18" i="8"/>
  <c r="M18" i="8"/>
  <c r="M18" i="7"/>
  <c r="B19" i="7"/>
  <c r="C18" i="7"/>
  <c r="B19" i="6"/>
  <c r="M18" i="6"/>
  <c r="C18" i="6"/>
  <c r="M18" i="5"/>
  <c r="B19" i="5"/>
  <c r="C18" i="5"/>
  <c r="C18" i="4"/>
  <c r="B19" i="4"/>
  <c r="M18" i="4"/>
  <c r="B19" i="3"/>
  <c r="M18" i="3"/>
  <c r="C18" i="3"/>
  <c r="B19" i="2"/>
  <c r="C18" i="2"/>
  <c r="M18" i="2"/>
  <c r="M18" i="1"/>
  <c r="B19" i="1"/>
  <c r="C18" i="1"/>
  <c r="C19" i="12" l="1"/>
  <c r="M19" i="12"/>
  <c r="B20" i="12"/>
  <c r="B20" i="11"/>
  <c r="C19" i="11"/>
  <c r="M19" i="11"/>
  <c r="B20" i="10"/>
  <c r="M19" i="10"/>
  <c r="C19" i="10"/>
  <c r="M19" i="9"/>
  <c r="B20" i="9"/>
  <c r="C19" i="9"/>
  <c r="C19" i="8"/>
  <c r="M19" i="8"/>
  <c r="B20" i="8"/>
  <c r="C19" i="7"/>
  <c r="B20" i="7"/>
  <c r="M19" i="7"/>
  <c r="B20" i="6"/>
  <c r="C19" i="6"/>
  <c r="M19" i="6"/>
  <c r="C19" i="5"/>
  <c r="M19" i="5"/>
  <c r="B20" i="5"/>
  <c r="C19" i="4"/>
  <c r="B20" i="4"/>
  <c r="M19" i="4"/>
  <c r="B20" i="3"/>
  <c r="C19" i="3"/>
  <c r="M19" i="3"/>
  <c r="M19" i="2"/>
  <c r="B20" i="2"/>
  <c r="C19" i="2"/>
  <c r="B20" i="1"/>
  <c r="C19" i="1"/>
  <c r="M19" i="1"/>
  <c r="M20" i="12" l="1"/>
  <c r="B21" i="12"/>
  <c r="C20" i="12"/>
  <c r="M20" i="11"/>
  <c r="C20" i="11"/>
  <c r="B21" i="11"/>
  <c r="M20" i="10"/>
  <c r="C20" i="10"/>
  <c r="B21" i="10"/>
  <c r="M20" i="9"/>
  <c r="C20" i="9"/>
  <c r="B21" i="9"/>
  <c r="M20" i="8"/>
  <c r="C20" i="8"/>
  <c r="B21" i="8"/>
  <c r="B21" i="7"/>
  <c r="M20" i="7"/>
  <c r="C20" i="7"/>
  <c r="M20" i="6"/>
  <c r="B21" i="6"/>
  <c r="C20" i="6"/>
  <c r="M20" i="5"/>
  <c r="C20" i="5"/>
  <c r="B21" i="5"/>
  <c r="C20" i="4"/>
  <c r="B21" i="4"/>
  <c r="M20" i="4"/>
  <c r="B21" i="3"/>
  <c r="M20" i="3"/>
  <c r="C20" i="3"/>
  <c r="B21" i="2"/>
  <c r="M20" i="2"/>
  <c r="C20" i="2"/>
  <c r="B21" i="1"/>
  <c r="M20" i="1"/>
  <c r="C20" i="1"/>
  <c r="M21" i="12" l="1"/>
  <c r="C21" i="12"/>
  <c r="B22" i="12"/>
  <c r="M21" i="11"/>
  <c r="B22" i="11"/>
  <c r="C21" i="11"/>
  <c r="B22" i="10"/>
  <c r="C21" i="10"/>
  <c r="M21" i="10"/>
  <c r="C21" i="9"/>
  <c r="B22" i="9"/>
  <c r="M21" i="9"/>
  <c r="C21" i="8"/>
  <c r="M21" i="8"/>
  <c r="B22" i="8"/>
  <c r="M21" i="7"/>
  <c r="C21" i="7"/>
  <c r="B22" i="7"/>
  <c r="M21" i="6"/>
  <c r="B22" i="6"/>
  <c r="C21" i="6"/>
  <c r="B22" i="5"/>
  <c r="M21" i="5"/>
  <c r="C21" i="5"/>
  <c r="C21" i="4"/>
  <c r="B22" i="4"/>
  <c r="M21" i="4"/>
  <c r="M21" i="3"/>
  <c r="B22" i="3"/>
  <c r="C21" i="3"/>
  <c r="M21" i="2"/>
  <c r="C21" i="2"/>
  <c r="B22" i="2"/>
  <c r="B22" i="1"/>
  <c r="C21" i="1"/>
  <c r="M21" i="1"/>
  <c r="C22" i="12" l="1"/>
  <c r="M22" i="12"/>
  <c r="B23" i="12"/>
  <c r="M22" i="11"/>
  <c r="B23" i="11"/>
  <c r="C22" i="11"/>
  <c r="B23" i="10"/>
  <c r="M22" i="10"/>
  <c r="C22" i="10"/>
  <c r="C22" i="9"/>
  <c r="M22" i="9"/>
  <c r="B23" i="9"/>
  <c r="C22" i="8"/>
  <c r="M22" i="8"/>
  <c r="B23" i="8"/>
  <c r="C22" i="7"/>
  <c r="B23" i="7"/>
  <c r="M22" i="7"/>
  <c r="C22" i="6"/>
  <c r="M22" i="6"/>
  <c r="B23" i="6"/>
  <c r="B23" i="5"/>
  <c r="C22" i="5"/>
  <c r="M22" i="5"/>
  <c r="B23" i="4"/>
  <c r="M22" i="4"/>
  <c r="C22" i="4"/>
  <c r="M22" i="3"/>
  <c r="C22" i="3"/>
  <c r="B23" i="3"/>
  <c r="C22" i="2"/>
  <c r="B23" i="2"/>
  <c r="M22" i="2"/>
  <c r="C22" i="1"/>
  <c r="M22" i="1"/>
  <c r="B23" i="1"/>
  <c r="C23" i="12" l="1"/>
  <c r="M23" i="12"/>
  <c r="B24" i="12"/>
  <c r="B24" i="11"/>
  <c r="C23" i="11"/>
  <c r="M23" i="11"/>
  <c r="C23" i="10"/>
  <c r="M23" i="10"/>
  <c r="B24" i="10"/>
  <c r="B24" i="9"/>
  <c r="M23" i="9"/>
  <c r="C23" i="9"/>
  <c r="B24" i="8"/>
  <c r="M23" i="8"/>
  <c r="C23" i="8"/>
  <c r="C23" i="7"/>
  <c r="B24" i="7"/>
  <c r="M23" i="7"/>
  <c r="C23" i="6"/>
  <c r="B24" i="6"/>
  <c r="M23" i="6"/>
  <c r="M23" i="5"/>
  <c r="C23" i="5"/>
  <c r="B24" i="5"/>
  <c r="C23" i="4"/>
  <c r="B24" i="4"/>
  <c r="M23" i="4"/>
  <c r="C23" i="3"/>
  <c r="M23" i="3"/>
  <c r="B24" i="3"/>
  <c r="B24" i="2"/>
  <c r="C23" i="2"/>
  <c r="M23" i="2"/>
  <c r="M23" i="1"/>
  <c r="B24" i="1"/>
  <c r="C23" i="1"/>
  <c r="M24" i="12" l="1"/>
  <c r="B25" i="12"/>
  <c r="C24" i="12"/>
  <c r="M24" i="11"/>
  <c r="B25" i="11"/>
  <c r="C24" i="11"/>
  <c r="M24" i="10"/>
  <c r="C24" i="10"/>
  <c r="B25" i="10"/>
  <c r="M24" i="9"/>
  <c r="C24" i="9"/>
  <c r="B25" i="9"/>
  <c r="M24" i="8"/>
  <c r="C24" i="8"/>
  <c r="B25" i="8"/>
  <c r="M24" i="7"/>
  <c r="C24" i="7"/>
  <c r="B25" i="7"/>
  <c r="B25" i="6"/>
  <c r="C24" i="6"/>
  <c r="M24" i="6"/>
  <c r="C24" i="5"/>
  <c r="M24" i="5"/>
  <c r="B25" i="5"/>
  <c r="M24" i="4"/>
  <c r="B25" i="4"/>
  <c r="C24" i="4"/>
  <c r="C24" i="3"/>
  <c r="B25" i="3"/>
  <c r="M24" i="3"/>
  <c r="B25" i="2"/>
  <c r="C24" i="2"/>
  <c r="M24" i="2"/>
  <c r="C24" i="1"/>
  <c r="B25" i="1"/>
  <c r="M24" i="1"/>
  <c r="B26" i="12" l="1"/>
  <c r="M25" i="12"/>
  <c r="C25" i="12"/>
  <c r="M25" i="11"/>
  <c r="B26" i="11"/>
  <c r="C25" i="11"/>
  <c r="M25" i="10"/>
  <c r="C25" i="10"/>
  <c r="B26" i="10"/>
  <c r="C25" i="9"/>
  <c r="B26" i="9"/>
  <c r="M25" i="9"/>
  <c r="M25" i="8"/>
  <c r="C25" i="8"/>
  <c r="B26" i="8"/>
  <c r="M25" i="7"/>
  <c r="C25" i="7"/>
  <c r="B26" i="7"/>
  <c r="C25" i="6"/>
  <c r="B26" i="6"/>
  <c r="M25" i="6"/>
  <c r="C25" i="5"/>
  <c r="B26" i="5"/>
  <c r="M25" i="5"/>
  <c r="C25" i="4"/>
  <c r="M25" i="4"/>
  <c r="B26" i="4"/>
  <c r="B26" i="3"/>
  <c r="C25" i="3"/>
  <c r="M25" i="3"/>
  <c r="C25" i="2"/>
  <c r="B26" i="2"/>
  <c r="M25" i="2"/>
  <c r="M25" i="1"/>
  <c r="C25" i="1"/>
  <c r="B26" i="1"/>
  <c r="M26" i="12" l="1"/>
  <c r="C26" i="12"/>
  <c r="B27" i="12"/>
  <c r="B27" i="11"/>
  <c r="C26" i="11"/>
  <c r="M26" i="11"/>
  <c r="B27" i="10"/>
  <c r="M26" i="10"/>
  <c r="C26" i="10"/>
  <c r="B27" i="9"/>
  <c r="M26" i="9"/>
  <c r="C26" i="9"/>
  <c r="C26" i="8"/>
  <c r="B27" i="8"/>
  <c r="M26" i="8"/>
  <c r="B27" i="7"/>
  <c r="M26" i="7"/>
  <c r="C26" i="7"/>
  <c r="M26" i="6"/>
  <c r="C26" i="6"/>
  <c r="B27" i="6"/>
  <c r="M26" i="5"/>
  <c r="B27" i="5"/>
  <c r="C26" i="5"/>
  <c r="B27" i="4"/>
  <c r="M26" i="4"/>
  <c r="C26" i="4"/>
  <c r="C26" i="3"/>
  <c r="B27" i="3"/>
  <c r="M26" i="3"/>
  <c r="C26" i="2"/>
  <c r="B27" i="2"/>
  <c r="M26" i="2"/>
  <c r="M26" i="1"/>
  <c r="B27" i="1"/>
  <c r="C26" i="1"/>
  <c r="M27" i="12" l="1"/>
  <c r="B28" i="12"/>
  <c r="C27" i="12"/>
  <c r="C27" i="11"/>
  <c r="B28" i="11"/>
  <c r="M27" i="11"/>
  <c r="C27" i="10"/>
  <c r="M27" i="10"/>
  <c r="B28" i="10"/>
  <c r="C27" i="9"/>
  <c r="M27" i="9"/>
  <c r="B28" i="9"/>
  <c r="B28" i="8"/>
  <c r="C27" i="8"/>
  <c r="M27" i="8"/>
  <c r="C27" i="7"/>
  <c r="M27" i="7"/>
  <c r="B28" i="7"/>
  <c r="B28" i="6"/>
  <c r="C27" i="6"/>
  <c r="M27" i="6"/>
  <c r="B28" i="5"/>
  <c r="M27" i="5"/>
  <c r="C27" i="5"/>
  <c r="M27" i="4"/>
  <c r="C27" i="4"/>
  <c r="B28" i="4"/>
  <c r="B28" i="3"/>
  <c r="M27" i="3"/>
  <c r="C27" i="3"/>
  <c r="B28" i="2"/>
  <c r="M27" i="2"/>
  <c r="C27" i="2"/>
  <c r="B28" i="1"/>
  <c r="M27" i="1"/>
  <c r="C27" i="1"/>
  <c r="M28" i="12" l="1"/>
  <c r="C28" i="12"/>
  <c r="B29" i="12"/>
  <c r="M28" i="11"/>
  <c r="C28" i="11"/>
  <c r="B29" i="11"/>
  <c r="C28" i="10"/>
  <c r="B29" i="10"/>
  <c r="M28" i="10"/>
  <c r="B29" i="9"/>
  <c r="C28" i="9"/>
  <c r="M28" i="9"/>
  <c r="B29" i="8"/>
  <c r="M28" i="8"/>
  <c r="C28" i="8"/>
  <c r="C28" i="7"/>
  <c r="M28" i="7"/>
  <c r="B29" i="7"/>
  <c r="M28" i="6"/>
  <c r="C28" i="6"/>
  <c r="B29" i="6"/>
  <c r="M28" i="5"/>
  <c r="B29" i="5"/>
  <c r="C28" i="5"/>
  <c r="C28" i="4"/>
  <c r="B29" i="4"/>
  <c r="M28" i="4"/>
  <c r="M28" i="3"/>
  <c r="C28" i="3"/>
  <c r="B29" i="3"/>
  <c r="M28" i="2"/>
  <c r="B29" i="2"/>
  <c r="C28" i="2"/>
  <c r="B29" i="1"/>
  <c r="C28" i="1"/>
  <c r="M28" i="1"/>
  <c r="C29" i="12" l="1"/>
  <c r="B30" i="12"/>
  <c r="M29" i="12"/>
  <c r="B30" i="11"/>
  <c r="M29" i="11"/>
  <c r="C29" i="11"/>
  <c r="M29" i="10"/>
  <c r="B30" i="10"/>
  <c r="C29" i="10"/>
  <c r="C29" i="9"/>
  <c r="B30" i="9"/>
  <c r="M29" i="9"/>
  <c r="C29" i="8"/>
  <c r="B30" i="8"/>
  <c r="M29" i="8"/>
  <c r="B30" i="7"/>
  <c r="C29" i="7"/>
  <c r="M29" i="7"/>
  <c r="C29" i="6"/>
  <c r="M29" i="6"/>
  <c r="B30" i="6"/>
  <c r="C29" i="5"/>
  <c r="M29" i="5"/>
  <c r="B30" i="5"/>
  <c r="C29" i="4"/>
  <c r="M29" i="4"/>
  <c r="B30" i="4"/>
  <c r="M29" i="3"/>
  <c r="B30" i="3"/>
  <c r="C29" i="3"/>
  <c r="C29" i="2"/>
  <c r="B30" i="2"/>
  <c r="M29" i="2"/>
  <c r="B30" i="1"/>
  <c r="C29" i="1"/>
  <c r="M29" i="1"/>
  <c r="M30" i="12" l="1"/>
  <c r="C30" i="12"/>
  <c r="B31" i="12"/>
  <c r="B31" i="11"/>
  <c r="M30" i="11"/>
  <c r="C30" i="11"/>
  <c r="C30" i="10"/>
  <c r="M30" i="10"/>
  <c r="B31" i="10"/>
  <c r="M30" i="9"/>
  <c r="B31" i="9"/>
  <c r="C30" i="9"/>
  <c r="B31" i="8"/>
  <c r="M30" i="8"/>
  <c r="C30" i="8"/>
  <c r="M30" i="7"/>
  <c r="B31" i="7"/>
  <c r="C30" i="7"/>
  <c r="C30" i="6"/>
  <c r="B31" i="6"/>
  <c r="M30" i="6"/>
  <c r="C30" i="5"/>
  <c r="B31" i="5"/>
  <c r="M30" i="5"/>
  <c r="B31" i="4"/>
  <c r="M30" i="4"/>
  <c r="C30" i="4"/>
  <c r="B31" i="3"/>
  <c r="M30" i="3"/>
  <c r="C30" i="3"/>
  <c r="C30" i="2"/>
  <c r="M30" i="2"/>
  <c r="B31" i="2"/>
  <c r="M30" i="1"/>
  <c r="B31" i="1"/>
  <c r="C30" i="1"/>
  <c r="B32" i="12" l="1"/>
  <c r="C31" i="12"/>
  <c r="M31" i="12"/>
  <c r="C31" i="11"/>
  <c r="M31" i="11"/>
  <c r="B32" i="11"/>
  <c r="C31" i="10"/>
  <c r="M31" i="10"/>
  <c r="B32" i="10"/>
  <c r="B32" i="9"/>
  <c r="M31" i="9"/>
  <c r="C31" i="9"/>
  <c r="B32" i="8"/>
  <c r="C31" i="8"/>
  <c r="M31" i="8"/>
  <c r="M31" i="7"/>
  <c r="C31" i="7"/>
  <c r="B32" i="7"/>
  <c r="C31" i="6"/>
  <c r="B32" i="6"/>
  <c r="M31" i="6"/>
  <c r="C31" i="5"/>
  <c r="B32" i="5"/>
  <c r="M31" i="5"/>
  <c r="M31" i="4"/>
  <c r="B32" i="4"/>
  <c r="C31" i="4"/>
  <c r="C31" i="3"/>
  <c r="M31" i="3"/>
  <c r="B32" i="3"/>
  <c r="M31" i="2"/>
  <c r="B32" i="2"/>
  <c r="C31" i="2"/>
  <c r="C31" i="1"/>
  <c r="B32" i="1"/>
  <c r="M31" i="1"/>
  <c r="B33" i="12" l="1"/>
  <c r="M32" i="12"/>
  <c r="C32" i="12"/>
  <c r="C32" i="11"/>
  <c r="B33" i="11"/>
  <c r="M32" i="11"/>
  <c r="B33" i="10"/>
  <c r="C32" i="10"/>
  <c r="M32" i="10"/>
  <c r="M32" i="9"/>
  <c r="B33" i="9"/>
  <c r="C32" i="9"/>
  <c r="C32" i="8"/>
  <c r="B33" i="8"/>
  <c r="M32" i="8"/>
  <c r="B33" i="7"/>
  <c r="C32" i="7"/>
  <c r="M32" i="7"/>
  <c r="B33" i="6"/>
  <c r="M32" i="6"/>
  <c r="C32" i="6"/>
  <c r="M32" i="5"/>
  <c r="B33" i="5"/>
  <c r="C32" i="5"/>
  <c r="B33" i="4"/>
  <c r="C32" i="4"/>
  <c r="M32" i="4"/>
  <c r="B33" i="3"/>
  <c r="C32" i="3"/>
  <c r="M32" i="3"/>
  <c r="C32" i="2"/>
  <c r="M32" i="2"/>
  <c r="B33" i="2"/>
  <c r="C32" i="1"/>
  <c r="B33" i="1"/>
  <c r="M32" i="1"/>
  <c r="C33" i="12" l="1"/>
  <c r="M33" i="12"/>
  <c r="B34" i="12"/>
  <c r="M33" i="11"/>
  <c r="B34" i="11"/>
  <c r="C33" i="11"/>
  <c r="C33" i="10"/>
  <c r="M33" i="10"/>
  <c r="B34" i="10"/>
  <c r="B34" i="9"/>
  <c r="M33" i="9"/>
  <c r="C33" i="9"/>
  <c r="C33" i="8"/>
  <c r="M33" i="8"/>
  <c r="B34" i="8"/>
  <c r="B34" i="7"/>
  <c r="C33" i="7"/>
  <c r="M33" i="7"/>
  <c r="C33" i="6"/>
  <c r="B34" i="6"/>
  <c r="M33" i="6"/>
  <c r="B34" i="5"/>
  <c r="M33" i="5"/>
  <c r="C33" i="5"/>
  <c r="M33" i="4"/>
  <c r="B34" i="4"/>
  <c r="C33" i="4"/>
  <c r="C33" i="3"/>
  <c r="M33" i="3"/>
  <c r="B34" i="3"/>
  <c r="B34" i="2"/>
  <c r="C33" i="2"/>
  <c r="M33" i="2"/>
  <c r="B34" i="1"/>
  <c r="M33" i="1"/>
  <c r="C33" i="1"/>
  <c r="B35" i="12" l="1"/>
  <c r="M34" i="12"/>
  <c r="C34" i="12"/>
  <c r="C34" i="11"/>
  <c r="B35" i="11"/>
  <c r="M34" i="11"/>
  <c r="B35" i="10"/>
  <c r="M34" i="10"/>
  <c r="C34" i="10"/>
  <c r="C34" i="9"/>
  <c r="B35" i="9"/>
  <c r="M34" i="9"/>
  <c r="C34" i="8"/>
  <c r="B35" i="8"/>
  <c r="M34" i="8"/>
  <c r="M34" i="7"/>
  <c r="C34" i="7"/>
  <c r="B35" i="7"/>
  <c r="C34" i="6"/>
  <c r="M34" i="6"/>
  <c r="B35" i="6"/>
  <c r="C34" i="5"/>
  <c r="B35" i="5"/>
  <c r="M34" i="5"/>
  <c r="C34" i="4"/>
  <c r="M34" i="4"/>
  <c r="B35" i="4"/>
  <c r="C34" i="3"/>
  <c r="B35" i="3"/>
  <c r="M34" i="3"/>
  <c r="C34" i="2"/>
  <c r="M34" i="2"/>
  <c r="B35" i="2"/>
  <c r="B35" i="1"/>
  <c r="M34" i="1"/>
  <c r="C34" i="1"/>
  <c r="M35" i="12" l="1"/>
  <c r="B36" i="12"/>
  <c r="C35" i="12"/>
  <c r="M35" i="11"/>
  <c r="B36" i="11"/>
  <c r="C35" i="11"/>
  <c r="B36" i="10"/>
  <c r="C35" i="10"/>
  <c r="M35" i="10"/>
  <c r="M35" i="9"/>
  <c r="C35" i="9"/>
  <c r="B36" i="9"/>
  <c r="C35" i="8"/>
  <c r="M35" i="8"/>
  <c r="B36" i="8"/>
  <c r="B36" i="7"/>
  <c r="M35" i="7"/>
  <c r="C35" i="7"/>
  <c r="B36" i="6"/>
  <c r="M35" i="6"/>
  <c r="C35" i="6"/>
  <c r="B36" i="5"/>
  <c r="C35" i="5"/>
  <c r="M35" i="5"/>
  <c r="C35" i="4"/>
  <c r="M35" i="4"/>
  <c r="B36" i="4"/>
  <c r="C35" i="3"/>
  <c r="B36" i="3"/>
  <c r="M35" i="3"/>
  <c r="C35" i="2"/>
  <c r="M35" i="2"/>
  <c r="B36" i="2"/>
  <c r="B36" i="1"/>
  <c r="C35" i="1"/>
  <c r="M35" i="1"/>
  <c r="M36" i="12" l="1"/>
  <c r="C36" i="12"/>
  <c r="B37" i="12"/>
  <c r="M36" i="11"/>
  <c r="C36" i="11"/>
  <c r="B37" i="11"/>
  <c r="M36" i="10"/>
  <c r="B37" i="10"/>
  <c r="C36" i="10"/>
  <c r="C36" i="9"/>
  <c r="M36" i="9"/>
  <c r="B37" i="9"/>
  <c r="B37" i="8"/>
  <c r="C36" i="8"/>
  <c r="M36" i="8"/>
  <c r="B37" i="7"/>
  <c r="M36" i="7"/>
  <c r="C36" i="7"/>
  <c r="C36" i="6"/>
  <c r="M36" i="6"/>
  <c r="B37" i="6"/>
  <c r="C36" i="5"/>
  <c r="B37" i="5"/>
  <c r="M36" i="5"/>
  <c r="C36" i="4"/>
  <c r="B37" i="4"/>
  <c r="M36" i="4"/>
  <c r="M36" i="3"/>
  <c r="B37" i="3"/>
  <c r="C36" i="3"/>
  <c r="M36" i="2"/>
  <c r="C36" i="2"/>
  <c r="B37" i="2"/>
  <c r="B38" i="2" s="1"/>
  <c r="C36" i="1"/>
  <c r="M36" i="1"/>
  <c r="B37" i="1"/>
  <c r="C38" i="2" l="1"/>
  <c r="B39" i="2"/>
  <c r="M37" i="12"/>
  <c r="B38" i="12"/>
  <c r="C37" i="12"/>
  <c r="B38" i="11"/>
  <c r="C37" i="11"/>
  <c r="M37" i="11"/>
  <c r="B38" i="10"/>
  <c r="M37" i="10"/>
  <c r="C37" i="10"/>
  <c r="M37" i="9"/>
  <c r="C37" i="9"/>
  <c r="B38" i="9"/>
  <c r="B38" i="8"/>
  <c r="C37" i="8"/>
  <c r="M37" i="8"/>
  <c r="C37" i="7"/>
  <c r="B38" i="7"/>
  <c r="M37" i="7"/>
  <c r="B38" i="6"/>
  <c r="C37" i="6"/>
  <c r="M37" i="6"/>
  <c r="C37" i="5"/>
  <c r="M37" i="5"/>
  <c r="B38" i="5"/>
  <c r="B38" i="4"/>
  <c r="C37" i="4"/>
  <c r="M37" i="4"/>
  <c r="C37" i="3"/>
  <c r="B38" i="3"/>
  <c r="M37" i="3"/>
  <c r="M37" i="2"/>
  <c r="C37" i="2"/>
  <c r="B38" i="1"/>
  <c r="M37" i="1"/>
  <c r="C37" i="1"/>
  <c r="C39" i="2" l="1"/>
  <c r="B40" i="2"/>
  <c r="C38" i="12"/>
  <c r="B39" i="12"/>
  <c r="M38" i="12"/>
  <c r="C38" i="11"/>
  <c r="M38" i="11"/>
  <c r="B39" i="11"/>
  <c r="M38" i="10"/>
  <c r="C38" i="10"/>
  <c r="B39" i="10"/>
  <c r="B39" i="9"/>
  <c r="C38" i="9"/>
  <c r="M38" i="9"/>
  <c r="C38" i="8"/>
  <c r="B39" i="8"/>
  <c r="M38" i="8"/>
  <c r="C38" i="7"/>
  <c r="B39" i="7"/>
  <c r="M38" i="7"/>
  <c r="M38" i="6"/>
  <c r="B39" i="6"/>
  <c r="C38" i="6"/>
  <c r="C38" i="5"/>
  <c r="M38" i="5"/>
  <c r="B39" i="5"/>
  <c r="B39" i="4"/>
  <c r="C38" i="4"/>
  <c r="M38" i="4"/>
  <c r="C38" i="3"/>
  <c r="B39" i="3"/>
  <c r="M38" i="3"/>
  <c r="M38" i="2"/>
  <c r="B39" i="1"/>
  <c r="C38" i="1"/>
  <c r="M38" i="1"/>
  <c r="M40" i="2" l="1"/>
  <c r="L43" i="2" s="1"/>
  <c r="C40" i="2"/>
  <c r="B40" i="12"/>
  <c r="M39" i="12"/>
  <c r="C39" i="12"/>
  <c r="B40" i="11"/>
  <c r="C39" i="11"/>
  <c r="M39" i="11"/>
  <c r="B40" i="10"/>
  <c r="C39" i="10"/>
  <c r="M39" i="10"/>
  <c r="B40" i="9"/>
  <c r="M39" i="9"/>
  <c r="C39" i="9"/>
  <c r="M39" i="8"/>
  <c r="C39" i="8"/>
  <c r="B40" i="8"/>
  <c r="M39" i="7"/>
  <c r="C39" i="7"/>
  <c r="B40" i="7"/>
  <c r="M39" i="6"/>
  <c r="B40" i="6"/>
  <c r="C39" i="6"/>
  <c r="C39" i="5"/>
  <c r="B40" i="5"/>
  <c r="M39" i="5"/>
  <c r="C39" i="4"/>
  <c r="M39" i="4"/>
  <c r="B40" i="4"/>
  <c r="M39" i="3"/>
  <c r="B40" i="3"/>
  <c r="C39" i="3"/>
  <c r="M39" i="2"/>
  <c r="M39" i="1"/>
  <c r="B40" i="1"/>
  <c r="C39" i="1"/>
  <c r="B41" i="12" l="1"/>
  <c r="C40" i="12"/>
  <c r="M40" i="12"/>
  <c r="C40" i="11"/>
  <c r="B41" i="11"/>
  <c r="M40" i="11"/>
  <c r="C40" i="10"/>
  <c r="M40" i="10"/>
  <c r="B41" i="10"/>
  <c r="M40" i="9"/>
  <c r="B41" i="9"/>
  <c r="C40" i="9"/>
  <c r="M40" i="8"/>
  <c r="C40" i="8"/>
  <c r="B41" i="8"/>
  <c r="B41" i="7"/>
  <c r="C40" i="7"/>
  <c r="M40" i="7"/>
  <c r="M40" i="6"/>
  <c r="C40" i="6"/>
  <c r="B41" i="6"/>
  <c r="M40" i="5"/>
  <c r="B41" i="5"/>
  <c r="C40" i="5"/>
  <c r="B41" i="4"/>
  <c r="C40" i="4"/>
  <c r="M40" i="4"/>
  <c r="B41" i="3"/>
  <c r="M40" i="3"/>
  <c r="C40" i="3"/>
  <c r="B41" i="1"/>
  <c r="C40" i="1"/>
  <c r="M40" i="1"/>
  <c r="C41" i="12" l="1"/>
  <c r="B42" i="12"/>
  <c r="M41" i="12"/>
  <c r="M41" i="11"/>
  <c r="C41" i="11"/>
  <c r="B42" i="11"/>
  <c r="M41" i="10"/>
  <c r="C41" i="10"/>
  <c r="B42" i="10"/>
  <c r="B42" i="9"/>
  <c r="M41" i="9"/>
  <c r="C41" i="9"/>
  <c r="M41" i="8"/>
  <c r="C41" i="8"/>
  <c r="B42" i="8"/>
  <c r="C41" i="7"/>
  <c r="M41" i="7"/>
  <c r="B42" i="7"/>
  <c r="M41" i="6"/>
  <c r="C41" i="6"/>
  <c r="B42" i="6"/>
  <c r="B42" i="5"/>
  <c r="C41" i="5"/>
  <c r="M41" i="5"/>
  <c r="M41" i="4"/>
  <c r="B42" i="4"/>
  <c r="C41" i="4"/>
  <c r="B42" i="3"/>
  <c r="M41" i="3"/>
  <c r="C41" i="3"/>
  <c r="C41" i="1"/>
  <c r="M41" i="1"/>
  <c r="B42" i="1"/>
  <c r="B43" i="12" l="1"/>
  <c r="M42" i="12"/>
  <c r="C42" i="12"/>
  <c r="M42" i="11"/>
  <c r="L46" i="11" s="1"/>
  <c r="C42" i="11"/>
  <c r="B43" i="10"/>
  <c r="M42" i="10"/>
  <c r="C42" i="10"/>
  <c r="C42" i="9"/>
  <c r="M42" i="9"/>
  <c r="L46" i="9" s="1"/>
  <c r="C42" i="8"/>
  <c r="B43" i="8"/>
  <c r="M42" i="8"/>
  <c r="C42" i="7"/>
  <c r="B43" i="7"/>
  <c r="M42" i="7"/>
  <c r="C42" i="6"/>
  <c r="M42" i="6"/>
  <c r="L46" i="6" s="1"/>
  <c r="C42" i="5"/>
  <c r="M42" i="5"/>
  <c r="B43" i="5"/>
  <c r="M42" i="4"/>
  <c r="L46" i="4" s="1"/>
  <c r="C42" i="4"/>
  <c r="B43" i="3"/>
  <c r="C42" i="3"/>
  <c r="M42" i="3"/>
  <c r="B43" i="1"/>
  <c r="C42" i="1"/>
  <c r="M42" i="1"/>
  <c r="M43" i="12" l="1"/>
  <c r="L46" i="12" s="1"/>
  <c r="C43" i="12"/>
  <c r="C43" i="10"/>
  <c r="M43" i="10"/>
  <c r="L46" i="10" s="1"/>
  <c r="M43" i="8"/>
  <c r="L46" i="8" s="1"/>
  <c r="C43" i="8"/>
  <c r="M43" i="7"/>
  <c r="L46" i="7" s="1"/>
  <c r="C43" i="7"/>
  <c r="C43" i="5"/>
  <c r="M43" i="5"/>
  <c r="L46" i="5" s="1"/>
  <c r="M43" i="3"/>
  <c r="L46" i="3" s="1"/>
  <c r="C43" i="3"/>
  <c r="C43" i="1"/>
  <c r="M43" i="1"/>
  <c r="L46" i="1" s="1"/>
  <c r="L47" i="1" s="1"/>
  <c r="L12" i="2" s="1"/>
  <c r="L42" i="2" s="1"/>
  <c r="L44" i="2" s="1"/>
  <c r="L12" i="3" s="1"/>
  <c r="L45" i="3" s="1"/>
  <c r="L47" i="3" l="1"/>
  <c r="L12" i="4" s="1"/>
  <c r="L45" i="4" s="1"/>
  <c r="L47" i="4" s="1"/>
  <c r="L12" i="5" s="1"/>
  <c r="L45" i="5" s="1"/>
  <c r="L47" i="5" s="1"/>
  <c r="L12" i="6" s="1"/>
  <c r="L45" i="6" s="1"/>
  <c r="L47" i="6" s="1"/>
  <c r="L12" i="7" s="1"/>
  <c r="L45" i="7" s="1"/>
  <c r="L47" i="7" s="1"/>
  <c r="L12" i="8" s="1"/>
  <c r="L45" i="8" s="1"/>
  <c r="L47" i="8" s="1"/>
  <c r="L12" i="9" s="1"/>
  <c r="L45" i="9" s="1"/>
  <c r="L47" i="9" s="1"/>
  <c r="L12" i="10" s="1"/>
  <c r="L45" i="10" s="1"/>
  <c r="L47" i="10" s="1"/>
  <c r="L12" i="11" s="1"/>
  <c r="L45" i="11" s="1"/>
  <c r="L47" i="11" s="1"/>
  <c r="L12" i="12" s="1"/>
  <c r="L45" i="12" s="1"/>
  <c r="L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29633406-B481-4F9A-AC64-DA4F00EF446D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7B80DF8B-D37A-4E9E-8C7A-6AD791415530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E1B0C6B6-337F-4B61-91B8-F6A0E95F221A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0471EDF4-3E8E-4477-932E-C407BCC48797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0B0E4556-0AEE-4F1D-8A29-F7C09B3E5A05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985E7B76-0EC9-4538-97AE-5F7F8601670A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923EA57B-8C84-437E-B4A2-9C687B522AC3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BA4EBAE4-7709-466D-8C9A-CB9C86707FAE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29E5F3D3-3695-4463-B666-A7E91C780743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DB488223-C8A1-45F5-BE7C-9866733C317B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DA0B7A99-9F35-4DE3-B14E-EAB59B63B3F1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49F03600-FABC-437B-8081-2F73466D0E87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9E206497-182D-4B62-B0F5-792DF8043221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8E5B4013-C192-4E5C-B63C-9B585E62FF89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A19F1A1B-7FEE-4D73-BB18-3DAE38D2B2B8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2C39708C-13F5-4171-9975-5A77416DAC88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3B775145-97BC-4210-90BC-1DCF8C44E485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CA2EC035-4223-4537-B830-5B9CA6DAB4A1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4A175DF9-F71C-4A68-B34D-2980A7259448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7E57F2C9-97D3-4FA8-8A2F-1CC6F3054C96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E565569E-F3DA-4EBB-8F61-12B06EC62647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4792B950-CCC8-4B7B-B1C4-841F7F28E162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CBAB658D-EBDE-4180-A328-D9892E8C3832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D4FD4AFA-CCF0-4228-8670-C3EF79B161DA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756601A3-7E66-4ECC-8B5F-544026F40BB4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7D42E5E8-6E67-4E91-B8E4-6ECDCA3542C8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E4C9C6DD-78E8-4E34-962D-DFFEC6FE7779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85403113-8C94-4A75-9526-DF4C42767792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A7BC2878-C466-45CB-9742-9631516E35AF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76C2CDE2-DEF6-4BDB-A814-9F2B4DE96F00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190E2510-5103-4007-92FD-B1E388F754F8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68B19D7C-0D7B-46C4-89AE-ED0DF3B6D565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0B421773-8FE9-459E-9E17-4DDD157E7A14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B3CB7DA1-9F72-40E4-8EB8-9D01F7691388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F594DEFA-DFCB-4B53-8329-A5EF2AC71409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D86CD371-D31B-49F6-BDEE-800E34525E92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5936658-B077-48F6-BC7B-DDF42CC8F0CB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4799DF5C-B331-4BC9-8BC7-B2FFC58A8598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BFA4F3FA-1B35-4D3C-9AE0-3774245761F0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129C58CE-F2F5-4966-90F0-E75F0C2EA075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FD31DC70-12C9-4708-87B1-EEC7ABE58869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0074D885-F0DA-4847-8AF5-5F7978FD41A7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A1A57F6-0C08-4B30-ADAA-157F32C479D6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0E4D1846-AC77-4BDB-987A-A4B2FB8A8949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AF949874-4722-48E0-BC14-15E1B3CD5E9C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94600D28-68DA-4324-BF19-24D441736255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0E98528F-9596-4235-A949-EA21284314B5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C7956250-E477-4CE2-BAEE-2896F08AFC6B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872D33E-94E6-403C-A944-909A7701C3CB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10584F8C-0020-49AA-9D7B-78E40661AE1A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F4144297-4CF8-459A-B89D-F91B24696D0A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79E147DB-4F06-4C51-AFAE-7C1D17A3C977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6289CF61-9D0D-4245-B179-0983188840ED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4BDD78F4-AAB5-4C64-B8FD-2F566BC24085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D61EC9D-2236-40B0-A578-BD2EE772C382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BF993521-B547-4089-B96E-D9021BB351B7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A3DC313E-DCFB-4A5D-A860-CEE777040ED6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3E454404-62E8-4EAB-95DE-0F2890BA0C55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4B627AC1-FC09-4A3A-9CFA-167787C539DA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F9DC96A5-E30D-448D-8263-81236F110C5E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563BE206-DC28-4185-AEFD-5E5175343718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075F618F-51F3-4805-8894-F414F86A1A0B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C7D369C9-1CD2-4E50-ABCA-3AF7D71B4653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787CFBB7-7B29-4931-938B-1D0811ECCE64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3B291D47-ACCC-4E3F-9725-080545CCB40E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D4416FBF-9992-4D8B-90E0-1F653B5F8327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A742D121-81DB-4F5F-B62C-58FEA3CD4C82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E0744687-220A-453D-9EFE-71ADDAB7F6BD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D78533F0-41FB-4590-A2F8-EE4A96DDAEB4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92E89078-DFD5-4546-B4D0-97563C2ECAED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2D5E0786-4BB6-465E-88F2-4B1E0AFD9482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8266ED3A-874F-4980-B594-6AE994915624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sharedStrings.xml><?xml version="1.0" encoding="utf-8"?>
<sst xmlns="http://schemas.openxmlformats.org/spreadsheetml/2006/main" count="514" uniqueCount="60">
  <si>
    <t>Registrazione del tempo di lavoro</t>
  </si>
  <si>
    <t>Istituto di impiego:</t>
  </si>
  <si>
    <t>Nome:</t>
  </si>
  <si>
    <t>Orario di lavoro settimanale:</t>
  </si>
  <si>
    <t>Anno:</t>
  </si>
  <si>
    <t>Mese:</t>
  </si>
  <si>
    <t>Data</t>
  </si>
  <si>
    <t>Ora di inizio</t>
  </si>
  <si>
    <t>Ora di fine</t>
  </si>
  <si>
    <t>Inizio pausa non retribuita</t>
  </si>
  <si>
    <t>Fine pausa non retribuita</t>
  </si>
  <si>
    <t>Tempo di lavoro totale</t>
  </si>
  <si>
    <t>Assenza</t>
  </si>
  <si>
    <t>Tempo computabile del periodo di assenza</t>
  </si>
  <si>
    <t>Tempo computabile totale</t>
  </si>
  <si>
    <t>Totale:</t>
  </si>
  <si>
    <t>Assenze</t>
  </si>
  <si>
    <t>1 - Vacanze</t>
  </si>
  <si>
    <t>2 - Un giorno di malattia o più giorni con certificato medico</t>
  </si>
  <si>
    <t xml:space="preserve">3 - Più di un giorno di malattia senza certificato medico </t>
  </si>
  <si>
    <t>4 - Congedo secondo l'art. 70/71 OSCi</t>
  </si>
  <si>
    <t>6 - Corso relativo all'impiego</t>
  </si>
  <si>
    <t>7 - Corso di introduzione</t>
  </si>
  <si>
    <t>Computabilità</t>
  </si>
  <si>
    <t>No</t>
  </si>
  <si>
    <t>Istruzioni</t>
  </si>
  <si>
    <t>Nome e cognome</t>
  </si>
  <si>
    <t>Ore giornaliere dovute</t>
  </si>
  <si>
    <t>Completare i seguenti campi:</t>
  </si>
  <si>
    <t>I sabati e le domeniche sono contrassegnati di default come giorni non lavorativi.</t>
  </si>
  <si>
    <t xml:space="preserve">  al numero di giorni lavorativi.</t>
  </si>
  <si>
    <t>Compilare la tabella:</t>
  </si>
  <si>
    <t>È possibile registrare la durata di una pausa non retribuita (es. pausa pranzo).</t>
  </si>
  <si>
    <t>Assenze:</t>
  </si>
  <si>
    <t>L'eventuale tempo di lavoro computabile verrà determinato in base a tale lista.</t>
  </si>
  <si>
    <t>Ore dovute:</t>
  </si>
  <si>
    <t>Saldo:</t>
  </si>
  <si>
    <t>Nome dell'azienda</t>
  </si>
  <si>
    <t>- Nome dell'istituto di impiego (cella G4)</t>
  </si>
  <si>
    <t>- Nome del civilista (cella G5)</t>
  </si>
  <si>
    <t>- Numero di ore settimanali (cella G6)</t>
  </si>
  <si>
    <t>- Anno corrente (cella G7)</t>
  </si>
  <si>
    <t>Inserire l'ora di inizio e di fine lavoro nel formato hh:mm.</t>
  </si>
  <si>
    <t>Nella colonna J è possibile selezionare il tipo di assenza dal menù a tendina.</t>
  </si>
  <si>
    <t>5 - Recupero ore supplementari</t>
  </si>
  <si>
    <t>Per istruzioni, vedere gennaio</t>
  </si>
  <si>
    <t>differenza 
mese precedente</t>
  </si>
  <si>
    <t xml:space="preserve">Indirizzo: </t>
  </si>
  <si>
    <t>strada</t>
  </si>
  <si>
    <t>CAP, Città</t>
  </si>
  <si>
    <t>Codice di avviamento postale, città</t>
  </si>
  <si>
    <t>Osservazioni</t>
  </si>
  <si>
    <t>Definizione dell'inizio dell'impiego e dei giorni non lavorativi:</t>
  </si>
  <si>
    <t>- Se p. es. l'impiego inizia il 15 gennaio, dal 1° gennaio fino alla data corrispondente inserire</t>
  </si>
  <si>
    <t xml:space="preserve">  un simbolo (p. es. «x») nella colonna D accanto alla data.</t>
  </si>
  <si>
    <t>- Il tempo di lavoro dovuto (cella L45) viene calcolato in base al tempo di lavoro settimanale e</t>
  </si>
  <si>
    <t>- Anche per i giorni festivi inserire un simbolo (p. es. «x») nella colonna D accanto alla data.</t>
  </si>
  <si>
    <t>- Allo stesso modo i sabati e le domeniche possono essere contrassegnati come giorni lavorativi.</t>
  </si>
  <si>
    <t xml:space="preserve">I giorni festivi, congedo secondo l'art 70/71 OSCi, il corso di introduzione e l'inizio dell'impiego </t>
  </si>
  <si>
    <t>non sono definiti in automatico e vanno inseriti manualmente: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</si>
</sst>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[$-410]mmmm"/>
    <numFmt numFmtId="166" formatCode="[$-410]ddd"/>
  </numFmts>
  <fonts count="8" x14ac:knownFonts="1">
    <font>
      <sz val="10"/>
      <color theme="1"/>
      <name val="Arial"/>
      <family val="2"/>
    </font>
    <font>
      <sz val="12"/>
      <color indexed="8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4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9" xfId="0" applyFont="1" applyFill="1" applyBorder="1"/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3" borderId="0" xfId="0" applyFont="1" applyFill="1"/>
    <xf numFmtId="0" fontId="2" fillId="3" borderId="8" xfId="0" applyFont="1" applyFill="1" applyBorder="1"/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2" fontId="6" fillId="5" borderId="24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166" fontId="2" fillId="2" borderId="22" xfId="0" applyNumberFormat="1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2" borderId="4" xfId="0" applyNumberFormat="1" applyFont="1" applyFill="1" applyBorder="1" applyProtection="1">
      <protection locked="0"/>
    </xf>
    <xf numFmtId="20" fontId="2" fillId="0" borderId="19" xfId="0" applyNumberFormat="1" applyFont="1" applyBorder="1" applyProtection="1">
      <protection locked="0"/>
    </xf>
    <xf numFmtId="20" fontId="2" fillId="0" borderId="1" xfId="0" applyNumberFormat="1" applyFont="1" applyBorder="1" applyProtection="1">
      <protection locked="0"/>
    </xf>
    <xf numFmtId="2" fontId="2" fillId="2" borderId="1" xfId="0" applyNumberFormat="1" applyFont="1" applyFill="1" applyBorder="1"/>
    <xf numFmtId="0" fontId="2" fillId="0" borderId="1" xfId="0" applyFont="1" applyBorder="1" applyProtection="1">
      <protection locked="0"/>
    </xf>
    <xf numFmtId="2" fontId="2" fillId="2" borderId="4" xfId="0" applyNumberFormat="1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166" fontId="2" fillId="2" borderId="14" xfId="0" applyNumberFormat="1" applyFont="1" applyFill="1" applyBorder="1" applyAlignment="1">
      <alignment horizontal="left"/>
    </xf>
    <xf numFmtId="164" fontId="2" fillId="2" borderId="2" xfId="0" applyNumberFormat="1" applyFont="1" applyFill="1" applyBorder="1"/>
    <xf numFmtId="164" fontId="2" fillId="2" borderId="6" xfId="0" applyNumberFormat="1" applyFont="1" applyFill="1" applyBorder="1" applyProtection="1">
      <protection locked="0"/>
    </xf>
    <xf numFmtId="20" fontId="2" fillId="0" borderId="20" xfId="0" applyNumberFormat="1" applyFont="1" applyBorder="1" applyProtection="1">
      <protection locked="0"/>
    </xf>
    <xf numFmtId="20" fontId="2" fillId="0" borderId="2" xfId="0" applyNumberFormat="1" applyFont="1" applyBorder="1" applyProtection="1">
      <protection locked="0"/>
    </xf>
    <xf numFmtId="2" fontId="2" fillId="2" borderId="2" xfId="0" applyNumberFormat="1" applyFont="1" applyFill="1" applyBorder="1"/>
    <xf numFmtId="0" fontId="2" fillId="0" borderId="2" xfId="0" applyFont="1" applyBorder="1" applyProtection="1">
      <protection locked="0"/>
    </xf>
    <xf numFmtId="2" fontId="2" fillId="2" borderId="5" xfId="0" applyNumberFormat="1" applyFont="1" applyFill="1" applyBorder="1"/>
    <xf numFmtId="2" fontId="2" fillId="2" borderId="6" xfId="0" applyNumberFormat="1" applyFont="1" applyFill="1" applyBorder="1"/>
    <xf numFmtId="0" fontId="2" fillId="4" borderId="14" xfId="0" applyFont="1" applyFill="1" applyBorder="1"/>
    <xf numFmtId="0" fontId="2" fillId="4" borderId="6" xfId="0" applyFont="1" applyFill="1" applyBorder="1"/>
    <xf numFmtId="0" fontId="5" fillId="0" borderId="0" xfId="0" applyFont="1"/>
    <xf numFmtId="0" fontId="2" fillId="4" borderId="15" xfId="0" applyFont="1" applyFill="1" applyBorder="1"/>
    <xf numFmtId="0" fontId="2" fillId="4" borderId="7" xfId="0" applyFont="1" applyFill="1" applyBorder="1"/>
    <xf numFmtId="164" fontId="2" fillId="2" borderId="2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 applyProtection="1">
      <alignment vertical="top"/>
      <protection locked="0"/>
    </xf>
    <xf numFmtId="20" fontId="2" fillId="0" borderId="20" xfId="0" applyNumberFormat="1" applyFont="1" applyBorder="1" applyAlignment="1" applyProtection="1">
      <alignment vertical="top"/>
      <protection locked="0"/>
    </xf>
    <xf numFmtId="20" fontId="2" fillId="0" borderId="2" xfId="0" applyNumberFormat="1" applyFont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>
      <alignment vertical="top"/>
    </xf>
    <xf numFmtId="0" fontId="2" fillId="0" borderId="2" xfId="0" applyFont="1" applyBorder="1" applyAlignment="1" applyProtection="1">
      <alignment vertical="top"/>
      <protection locked="0"/>
    </xf>
    <xf numFmtId="2" fontId="2" fillId="2" borderId="6" xfId="0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6" fontId="2" fillId="2" borderId="15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164" fontId="2" fillId="2" borderId="7" xfId="0" applyNumberFormat="1" applyFont="1" applyFill="1" applyBorder="1" applyProtection="1">
      <protection locked="0"/>
    </xf>
    <xf numFmtId="20" fontId="2" fillId="0" borderId="21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2" fontId="2" fillId="2" borderId="3" xfId="0" applyNumberFormat="1" applyFont="1" applyFill="1" applyBorder="1"/>
    <xf numFmtId="0" fontId="2" fillId="0" borderId="3" xfId="0" applyFont="1" applyBorder="1" applyProtection="1">
      <protection locked="0"/>
    </xf>
    <xf numFmtId="2" fontId="2" fillId="2" borderId="7" xfId="0" applyNumberFormat="1" applyFont="1" applyFill="1" applyBorder="1"/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2" fontId="5" fillId="2" borderId="16" xfId="0" applyNumberFormat="1" applyFont="1" applyFill="1" applyBorder="1"/>
    <xf numFmtId="2" fontId="5" fillId="2" borderId="18" xfId="0" applyNumberFormat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2" fontId="5" fillId="2" borderId="17" xfId="0" applyNumberFormat="1" applyFont="1" applyFill="1" applyBorder="1"/>
    <xf numFmtId="164" fontId="2" fillId="3" borderId="0" xfId="0" applyNumberFormat="1" applyFont="1" applyFill="1"/>
    <xf numFmtId="20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0" fontId="2" fillId="3" borderId="0" xfId="0" applyFont="1" applyFill="1" applyProtection="1">
      <protection locked="0"/>
    </xf>
    <xf numFmtId="20" fontId="2" fillId="0" borderId="22" xfId="0" applyNumberFormat="1" applyFont="1" applyBorder="1" applyProtection="1">
      <protection locked="0"/>
    </xf>
    <xf numFmtId="20" fontId="2" fillId="0" borderId="14" xfId="0" applyNumberFormat="1" applyFont="1" applyBorder="1" applyProtection="1">
      <protection locked="0"/>
    </xf>
    <xf numFmtId="20" fontId="2" fillId="0" borderId="14" xfId="0" applyNumberFormat="1" applyFont="1" applyBorder="1" applyAlignment="1" applyProtection="1">
      <alignment vertical="top"/>
      <protection locked="0"/>
    </xf>
    <xf numFmtId="20" fontId="2" fillId="0" borderId="15" xfId="0" applyNumberFormat="1" applyFont="1" applyBorder="1" applyProtection="1">
      <protection locked="0"/>
    </xf>
    <xf numFmtId="2" fontId="2" fillId="2" borderId="17" xfId="0" applyNumberFormat="1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5" fillId="2" borderId="27" xfId="0" applyFont="1" applyFill="1" applyBorder="1" applyAlignment="1" applyProtection="1">
      <alignment horizontal="center"/>
      <protection locked="0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5" fontId="5" fillId="2" borderId="15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49" fontId="2" fillId="4" borderId="8" xfId="0" applyNumberFormat="1" applyFont="1" applyFill="1" applyBorder="1" applyAlignment="1">
      <alignment horizontal="left" vertical="center" wrapText="1"/>
    </xf>
    <xf numFmtId="49" fontId="2" fillId="4" borderId="9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7" fillId="5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49" fontId="6" fillId="4" borderId="9" xfId="0" applyNumberFormat="1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0" fontId="4" fillId="2" borderId="39" xfId="0" applyFont="1" applyFill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4" borderId="8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42" xfId="0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10" xfId="0" applyNumberFormat="1" applyFont="1" applyFill="1" applyBorder="1" applyAlignment="1">
      <alignment horizontal="left" vertical="center" wrapText="1"/>
    </xf>
    <xf numFmtId="49" fontId="2" fillId="4" borderId="42" xfId="0" applyNumberFormat="1" applyFont="1" applyFill="1" applyBorder="1" applyAlignment="1">
      <alignment horizontal="left" vertical="center" wrapText="1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165" fontId="5" fillId="2" borderId="34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2" borderId="17" xfId="0" applyNumberFormat="1" applyFont="1" applyFill="1" applyBorder="1" applyAlignment="1">
      <alignment horizontal="center"/>
    </xf>
  </cellXfs>
  <cellStyles count="1">
    <cellStyle name="Standard" xfId="0" builtinId="0"/>
  </cellStyles>
  <dxfs count="24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6F6C-D483-4856-A45B-2391DF7D7A6D}">
  <sheetPr codeName="Tabelle1">
    <pageSetUpPr fitToPage="1"/>
  </sheetPr>
  <dimension ref="B1:R49"/>
  <sheetViews>
    <sheetView tabSelected="1" zoomScale="80" zoomScaleNormal="80" workbookViewId="0">
      <selection activeCell="G8" sqref="G8:I8"/>
    </sheetView>
  </sheetViews>
  <sheetFormatPr baseColWidth="10" defaultColWidth="9.109375" defaultRowHeight="13.2" x14ac:dyDescent="0.25"/>
  <cols>
    <col min="1" max="1" width="3.44140625" style="1" customWidth="1"/>
    <col min="2" max="2" width="4.441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37.33203125" style="1" customWidth="1"/>
    <col min="16" max="16384" width="9.109375" style="1"/>
  </cols>
  <sheetData>
    <row r="1" spans="2:18" ht="13.8" thickBot="1" x14ac:dyDescent="0.3"/>
    <row r="2" spans="2:18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8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8" ht="15.6" x14ac:dyDescent="0.3">
      <c r="B4" s="96" t="s">
        <v>1</v>
      </c>
      <c r="C4" s="105"/>
      <c r="D4" s="105"/>
      <c r="E4" s="105"/>
      <c r="F4" s="97"/>
      <c r="G4" s="110" t="s">
        <v>37</v>
      </c>
      <c r="H4" s="111"/>
      <c r="I4" s="112"/>
      <c r="J4" s="96" t="s">
        <v>47</v>
      </c>
      <c r="K4" s="97"/>
      <c r="L4" s="111" t="s">
        <v>48</v>
      </c>
      <c r="M4" s="111"/>
      <c r="N4" s="112"/>
      <c r="O4" s="6"/>
    </row>
    <row r="5" spans="2:18" ht="16.2" thickBot="1" x14ac:dyDescent="0.35">
      <c r="B5" s="106" t="s">
        <v>2</v>
      </c>
      <c r="C5" s="107"/>
      <c r="D5" s="107"/>
      <c r="E5" s="107"/>
      <c r="F5" s="108"/>
      <c r="G5" s="80" t="s">
        <v>26</v>
      </c>
      <c r="H5" s="81"/>
      <c r="I5" s="82"/>
      <c r="J5" s="87" t="s">
        <v>49</v>
      </c>
      <c r="K5" s="88"/>
      <c r="L5" s="89" t="s">
        <v>50</v>
      </c>
      <c r="M5" s="90"/>
      <c r="N5" s="91"/>
      <c r="O5" s="6"/>
    </row>
    <row r="6" spans="2:18" ht="15.6" x14ac:dyDescent="0.3">
      <c r="B6" s="106" t="s">
        <v>3</v>
      </c>
      <c r="C6" s="107"/>
      <c r="D6" s="107"/>
      <c r="E6" s="107"/>
      <c r="F6" s="108"/>
      <c r="G6" s="80">
        <v>42</v>
      </c>
      <c r="H6" s="81"/>
      <c r="I6" s="82"/>
      <c r="J6" s="5"/>
      <c r="K6" s="5"/>
      <c r="L6" s="5"/>
      <c r="M6" s="11"/>
      <c r="N6" s="11"/>
      <c r="O6" s="6"/>
    </row>
    <row r="7" spans="2:18" ht="15.6" x14ac:dyDescent="0.3">
      <c r="B7" s="106" t="s">
        <v>4</v>
      </c>
      <c r="C7" s="107"/>
      <c r="D7" s="107"/>
      <c r="E7" s="107"/>
      <c r="F7" s="108"/>
      <c r="G7" s="80">
        <v>2026</v>
      </c>
      <c r="H7" s="81"/>
      <c r="I7" s="82"/>
      <c r="J7" s="5"/>
      <c r="K7" s="5"/>
      <c r="L7" s="5"/>
      <c r="M7" s="5"/>
      <c r="N7" s="5"/>
      <c r="O7" s="6"/>
    </row>
    <row r="8" spans="2:18" ht="16.2" thickBot="1" x14ac:dyDescent="0.35">
      <c r="B8" s="92" t="s">
        <v>5</v>
      </c>
      <c r="C8" s="109"/>
      <c r="D8" s="109"/>
      <c r="E8" s="109"/>
      <c r="F8" s="93"/>
      <c r="G8" s="98">
        <f>DATE(G7,1,1)</f>
        <v>46023</v>
      </c>
      <c r="H8" s="99"/>
      <c r="I8" s="100"/>
      <c r="J8" s="5"/>
      <c r="K8" s="5"/>
      <c r="L8" s="5"/>
      <c r="M8" s="5"/>
      <c r="N8" s="5"/>
      <c r="O8" s="6"/>
    </row>
    <row r="9" spans="2:18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8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8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8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v>0</v>
      </c>
      <c r="M12" s="13"/>
      <c r="N12" s="18"/>
      <c r="O12" s="19"/>
    </row>
    <row r="13" spans="2:18" x14ac:dyDescent="0.25">
      <c r="B13" s="20">
        <f>G8</f>
        <v>46023</v>
      </c>
      <c r="C13" s="21">
        <f>B13</f>
        <v>46023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8" x14ac:dyDescent="0.25">
      <c r="B14" s="30">
        <f>B13+1</f>
        <v>46024</v>
      </c>
      <c r="C14" s="31">
        <f>B14</f>
        <v>46024</v>
      </c>
      <c r="D14" s="32"/>
      <c r="E14" s="33"/>
      <c r="F14" s="34"/>
      <c r="G14" s="34"/>
      <c r="H14" s="34"/>
      <c r="I14" s="35">
        <f t="shared" ref="I14:I43" si="0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1">I14+K14</f>
        <v>0</v>
      </c>
      <c r="M14" s="5" t="str">
        <f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8" x14ac:dyDescent="0.25">
      <c r="B15" s="30">
        <f t="shared" ref="B15:B43" si="2">B14+1</f>
        <v>46025</v>
      </c>
      <c r="C15" s="31">
        <f t="shared" ref="C15:C43" si="3">B15</f>
        <v>46025</v>
      </c>
      <c r="D15" s="32"/>
      <c r="E15" s="33"/>
      <c r="F15" s="34"/>
      <c r="G15" s="34"/>
      <c r="H15" s="34"/>
      <c r="I15" s="35">
        <f t="shared" si="0"/>
        <v>0</v>
      </c>
      <c r="J15" s="36"/>
      <c r="K15" s="37">
        <f t="shared" ref="K15:K43" si="4">IF(OR(J15=$N$13,J15=$N$14),ROUND(20*$G$6/5,1)/20,0)</f>
        <v>0</v>
      </c>
      <c r="L15" s="38">
        <f t="shared" si="1"/>
        <v>0</v>
      </c>
      <c r="M15" s="5" t="str">
        <f t="shared" ref="M15:M43" si="5">IF(OR(AND(OR(WEEKDAY($B15,2)=6,WEEKDAY($B15,2)=7),$D15=""),AND(WEEKDAY($B15,2)&lt;&gt;6,WEEKDAY($B15,2)&lt;&gt;7,$D15&lt;&gt;""))," ","  ")</f>
        <v xml:space="preserve"> </v>
      </c>
      <c r="N15" s="39" t="s">
        <v>19</v>
      </c>
      <c r="O15" s="40" t="s">
        <v>24</v>
      </c>
    </row>
    <row r="16" spans="2:18" ht="15" x14ac:dyDescent="0.25">
      <c r="B16" s="30">
        <f t="shared" si="2"/>
        <v>46026</v>
      </c>
      <c r="C16" s="31">
        <f t="shared" si="3"/>
        <v>46026</v>
      </c>
      <c r="D16" s="32"/>
      <c r="E16" s="33"/>
      <c r="F16" s="34"/>
      <c r="G16" s="34"/>
      <c r="H16" s="34"/>
      <c r="I16" s="35">
        <f t="shared" si="0"/>
        <v>0</v>
      </c>
      <c r="J16" s="36"/>
      <c r="K16" s="37">
        <f t="shared" si="4"/>
        <v>0</v>
      </c>
      <c r="L16" s="38">
        <f t="shared" si="1"/>
        <v>0</v>
      </c>
      <c r="M16" s="5" t="str">
        <f t="shared" si="5"/>
        <v xml:space="preserve"> </v>
      </c>
      <c r="N16" s="39" t="s">
        <v>20</v>
      </c>
      <c r="O16" s="40" t="s">
        <v>24</v>
      </c>
      <c r="R16" s="41"/>
    </row>
    <row r="17" spans="2:17" x14ac:dyDescent="0.25">
      <c r="B17" s="30">
        <f t="shared" si="2"/>
        <v>46027</v>
      </c>
      <c r="C17" s="31">
        <f t="shared" si="3"/>
        <v>46027</v>
      </c>
      <c r="D17" s="32"/>
      <c r="E17" s="33"/>
      <c r="F17" s="34"/>
      <c r="G17" s="34"/>
      <c r="H17" s="34"/>
      <c r="I17" s="35">
        <f t="shared" si="0"/>
        <v>0</v>
      </c>
      <c r="J17" s="36"/>
      <c r="K17" s="37">
        <f t="shared" si="4"/>
        <v>0</v>
      </c>
      <c r="L17" s="38">
        <f t="shared" si="1"/>
        <v>0</v>
      </c>
      <c r="M17" s="5" t="str">
        <f t="shared" si="5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2"/>
        <v>46028</v>
      </c>
      <c r="C18" s="31">
        <f t="shared" si="3"/>
        <v>46028</v>
      </c>
      <c r="D18" s="32"/>
      <c r="E18" s="33"/>
      <c r="F18" s="34"/>
      <c r="G18" s="34"/>
      <c r="H18" s="34"/>
      <c r="I18" s="35">
        <f t="shared" si="0"/>
        <v>0</v>
      </c>
      <c r="J18" s="36"/>
      <c r="K18" s="37">
        <f t="shared" si="4"/>
        <v>0</v>
      </c>
      <c r="L18" s="38">
        <f t="shared" si="1"/>
        <v>0</v>
      </c>
      <c r="M18" s="5" t="str">
        <f t="shared" si="5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2"/>
        <v>46029</v>
      </c>
      <c r="C19" s="31">
        <f t="shared" si="3"/>
        <v>46029</v>
      </c>
      <c r="D19" s="32"/>
      <c r="E19" s="33"/>
      <c r="F19" s="34"/>
      <c r="G19" s="34"/>
      <c r="H19" s="34"/>
      <c r="I19" s="35">
        <f t="shared" si="0"/>
        <v>0</v>
      </c>
      <c r="J19" s="36"/>
      <c r="K19" s="37">
        <f t="shared" si="4"/>
        <v>0</v>
      </c>
      <c r="L19" s="38">
        <f t="shared" si="1"/>
        <v>0</v>
      </c>
      <c r="M19" s="5" t="str">
        <f t="shared" si="5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2"/>
        <v>46030</v>
      </c>
      <c r="C20" s="31">
        <f t="shared" si="3"/>
        <v>46030</v>
      </c>
      <c r="D20" s="32"/>
      <c r="E20" s="33"/>
      <c r="F20" s="34"/>
      <c r="G20" s="34"/>
      <c r="H20" s="34"/>
      <c r="I20" s="35">
        <f t="shared" si="0"/>
        <v>0</v>
      </c>
      <c r="J20" s="36"/>
      <c r="K20" s="37">
        <f t="shared" si="4"/>
        <v>0</v>
      </c>
      <c r="L20" s="38">
        <f t="shared" si="1"/>
        <v>0</v>
      </c>
      <c r="M20" s="5" t="str">
        <f t="shared" si="5"/>
        <v xml:space="preserve">  </v>
      </c>
      <c r="N20" s="5"/>
      <c r="O20" s="6"/>
    </row>
    <row r="21" spans="2:17" ht="12.75" customHeight="1" x14ac:dyDescent="0.25">
      <c r="B21" s="30">
        <f t="shared" si="2"/>
        <v>46031</v>
      </c>
      <c r="C21" s="31">
        <f t="shared" si="3"/>
        <v>46031</v>
      </c>
      <c r="D21" s="32"/>
      <c r="E21" s="33"/>
      <c r="F21" s="34"/>
      <c r="G21" s="34"/>
      <c r="H21" s="34"/>
      <c r="I21" s="35">
        <f t="shared" si="0"/>
        <v>0</v>
      </c>
      <c r="J21" s="36"/>
      <c r="K21" s="37">
        <f t="shared" si="4"/>
        <v>0</v>
      </c>
      <c r="L21" s="38">
        <f t="shared" si="1"/>
        <v>0</v>
      </c>
      <c r="M21" s="5" t="str">
        <f t="shared" si="5"/>
        <v xml:space="preserve">  </v>
      </c>
      <c r="N21" s="130" t="s">
        <v>25</v>
      </c>
      <c r="O21" s="131"/>
    </row>
    <row r="22" spans="2:17" s="52" customFormat="1" ht="12.75" customHeight="1" thickBot="1" x14ac:dyDescent="0.3">
      <c r="B22" s="30">
        <f t="shared" si="2"/>
        <v>46032</v>
      </c>
      <c r="C22" s="44">
        <f t="shared" si="3"/>
        <v>46032</v>
      </c>
      <c r="D22" s="45"/>
      <c r="E22" s="46"/>
      <c r="F22" s="47"/>
      <c r="G22" s="47"/>
      <c r="H22" s="47"/>
      <c r="I22" s="48">
        <f t="shared" si="0"/>
        <v>0</v>
      </c>
      <c r="J22" s="49"/>
      <c r="K22" s="37">
        <f t="shared" si="4"/>
        <v>0</v>
      </c>
      <c r="L22" s="50">
        <f t="shared" si="1"/>
        <v>0</v>
      </c>
      <c r="M22" s="5" t="str">
        <f t="shared" si="5"/>
        <v xml:space="preserve"> </v>
      </c>
      <c r="N22" s="132"/>
      <c r="O22" s="133"/>
      <c r="P22" s="51"/>
      <c r="Q22" s="51"/>
    </row>
    <row r="23" spans="2:17" ht="12.75" customHeight="1" x14ac:dyDescent="0.25">
      <c r="B23" s="30">
        <f t="shared" si="2"/>
        <v>46033</v>
      </c>
      <c r="C23" s="31">
        <f t="shared" si="3"/>
        <v>46033</v>
      </c>
      <c r="D23" s="32"/>
      <c r="E23" s="33"/>
      <c r="F23" s="34"/>
      <c r="G23" s="34"/>
      <c r="H23" s="34"/>
      <c r="I23" s="35">
        <f t="shared" si="0"/>
        <v>0</v>
      </c>
      <c r="J23" s="36"/>
      <c r="K23" s="37">
        <f t="shared" si="4"/>
        <v>0</v>
      </c>
      <c r="L23" s="38">
        <f t="shared" si="1"/>
        <v>0</v>
      </c>
      <c r="M23" s="5" t="str">
        <f t="shared" si="5"/>
        <v xml:space="preserve"> </v>
      </c>
      <c r="N23" s="128"/>
      <c r="O23" s="129"/>
    </row>
    <row r="24" spans="2:17" ht="12.75" customHeight="1" x14ac:dyDescent="0.25">
      <c r="B24" s="30">
        <f t="shared" si="2"/>
        <v>46034</v>
      </c>
      <c r="C24" s="31">
        <f t="shared" si="3"/>
        <v>46034</v>
      </c>
      <c r="D24" s="32"/>
      <c r="E24" s="33"/>
      <c r="F24" s="34"/>
      <c r="G24" s="34"/>
      <c r="H24" s="34"/>
      <c r="I24" s="35">
        <f t="shared" si="0"/>
        <v>0</v>
      </c>
      <c r="J24" s="36"/>
      <c r="K24" s="37">
        <f t="shared" si="4"/>
        <v>0</v>
      </c>
      <c r="L24" s="38">
        <f t="shared" si="1"/>
        <v>0</v>
      </c>
      <c r="M24" s="5" t="str">
        <f t="shared" si="5"/>
        <v xml:space="preserve">  </v>
      </c>
      <c r="N24" s="122" t="s">
        <v>28</v>
      </c>
      <c r="O24" s="123"/>
    </row>
    <row r="25" spans="2:17" ht="12.75" customHeight="1" x14ac:dyDescent="0.25">
      <c r="B25" s="30">
        <f t="shared" si="2"/>
        <v>46035</v>
      </c>
      <c r="C25" s="31">
        <f t="shared" si="3"/>
        <v>46035</v>
      </c>
      <c r="D25" s="32"/>
      <c r="E25" s="33"/>
      <c r="F25" s="34"/>
      <c r="G25" s="34"/>
      <c r="H25" s="34"/>
      <c r="I25" s="35">
        <f t="shared" si="0"/>
        <v>0</v>
      </c>
      <c r="J25" s="36"/>
      <c r="K25" s="37">
        <f t="shared" si="4"/>
        <v>0</v>
      </c>
      <c r="L25" s="38">
        <f t="shared" si="1"/>
        <v>0</v>
      </c>
      <c r="M25" s="5" t="str">
        <f t="shared" si="5"/>
        <v xml:space="preserve">  </v>
      </c>
      <c r="N25" s="103" t="s">
        <v>38</v>
      </c>
      <c r="O25" s="104"/>
    </row>
    <row r="26" spans="2:17" ht="12.75" customHeight="1" x14ac:dyDescent="0.25">
      <c r="B26" s="30">
        <f t="shared" si="2"/>
        <v>46036</v>
      </c>
      <c r="C26" s="31">
        <f t="shared" si="3"/>
        <v>46036</v>
      </c>
      <c r="D26" s="32"/>
      <c r="E26" s="33"/>
      <c r="F26" s="34"/>
      <c r="G26" s="34"/>
      <c r="H26" s="34"/>
      <c r="I26" s="35">
        <f t="shared" si="0"/>
        <v>0</v>
      </c>
      <c r="J26" s="36"/>
      <c r="K26" s="37">
        <f t="shared" si="4"/>
        <v>0</v>
      </c>
      <c r="L26" s="38">
        <f t="shared" si="1"/>
        <v>0</v>
      </c>
      <c r="M26" s="5" t="str">
        <f t="shared" si="5"/>
        <v xml:space="preserve">  </v>
      </c>
      <c r="N26" s="103" t="s">
        <v>39</v>
      </c>
      <c r="O26" s="104"/>
    </row>
    <row r="27" spans="2:17" ht="12.75" customHeight="1" x14ac:dyDescent="0.25">
      <c r="B27" s="30">
        <f t="shared" si="2"/>
        <v>46037</v>
      </c>
      <c r="C27" s="31">
        <f t="shared" si="3"/>
        <v>46037</v>
      </c>
      <c r="D27" s="32"/>
      <c r="E27" s="33"/>
      <c r="F27" s="34"/>
      <c r="G27" s="34"/>
      <c r="H27" s="34"/>
      <c r="I27" s="35">
        <f t="shared" si="0"/>
        <v>0</v>
      </c>
      <c r="J27" s="36"/>
      <c r="K27" s="37">
        <f t="shared" si="4"/>
        <v>0</v>
      </c>
      <c r="L27" s="38">
        <f t="shared" si="1"/>
        <v>0</v>
      </c>
      <c r="M27" s="5" t="str">
        <f t="shared" si="5"/>
        <v xml:space="preserve">  </v>
      </c>
      <c r="N27" s="103" t="s">
        <v>40</v>
      </c>
      <c r="O27" s="104"/>
    </row>
    <row r="28" spans="2:17" ht="12.75" customHeight="1" x14ac:dyDescent="0.25">
      <c r="B28" s="30">
        <f t="shared" si="2"/>
        <v>46038</v>
      </c>
      <c r="C28" s="31">
        <f t="shared" si="3"/>
        <v>46038</v>
      </c>
      <c r="D28" s="32"/>
      <c r="E28" s="33"/>
      <c r="F28" s="34"/>
      <c r="G28" s="34"/>
      <c r="H28" s="34"/>
      <c r="I28" s="35">
        <f t="shared" si="0"/>
        <v>0</v>
      </c>
      <c r="J28" s="36"/>
      <c r="K28" s="37">
        <f t="shared" si="4"/>
        <v>0</v>
      </c>
      <c r="L28" s="38">
        <f t="shared" si="1"/>
        <v>0</v>
      </c>
      <c r="M28" s="5" t="str">
        <f t="shared" si="5"/>
        <v xml:space="preserve">  </v>
      </c>
      <c r="N28" s="103" t="s">
        <v>41</v>
      </c>
      <c r="O28" s="104"/>
    </row>
    <row r="29" spans="2:17" ht="12.75" customHeight="1" x14ac:dyDescent="0.25">
      <c r="B29" s="30">
        <f t="shared" si="2"/>
        <v>46039</v>
      </c>
      <c r="C29" s="31">
        <f t="shared" si="3"/>
        <v>46039</v>
      </c>
      <c r="D29" s="32"/>
      <c r="E29" s="33"/>
      <c r="F29" s="34"/>
      <c r="G29" s="34"/>
      <c r="H29" s="34"/>
      <c r="I29" s="35">
        <f t="shared" si="0"/>
        <v>0</v>
      </c>
      <c r="J29" s="36"/>
      <c r="K29" s="37">
        <f t="shared" si="4"/>
        <v>0</v>
      </c>
      <c r="L29" s="38">
        <f t="shared" si="1"/>
        <v>0</v>
      </c>
      <c r="M29" s="5" t="str">
        <f t="shared" si="5"/>
        <v xml:space="preserve"> </v>
      </c>
      <c r="N29" s="103"/>
      <c r="O29" s="104"/>
    </row>
    <row r="30" spans="2:17" ht="12.75" customHeight="1" x14ac:dyDescent="0.25">
      <c r="B30" s="30">
        <f t="shared" si="2"/>
        <v>46040</v>
      </c>
      <c r="C30" s="31">
        <f t="shared" si="3"/>
        <v>46040</v>
      </c>
      <c r="D30" s="32"/>
      <c r="E30" s="33"/>
      <c r="F30" s="34"/>
      <c r="G30" s="34"/>
      <c r="H30" s="34"/>
      <c r="I30" s="35">
        <f t="shared" si="0"/>
        <v>0</v>
      </c>
      <c r="J30" s="36"/>
      <c r="K30" s="37">
        <f t="shared" si="4"/>
        <v>0</v>
      </c>
      <c r="L30" s="38">
        <f t="shared" si="1"/>
        <v>0</v>
      </c>
      <c r="M30" s="5" t="str">
        <f t="shared" si="5"/>
        <v xml:space="preserve"> </v>
      </c>
      <c r="N30" s="122" t="s">
        <v>52</v>
      </c>
      <c r="O30" s="123"/>
    </row>
    <row r="31" spans="2:17" ht="12.75" customHeight="1" x14ac:dyDescent="0.25">
      <c r="B31" s="30">
        <f t="shared" si="2"/>
        <v>46041</v>
      </c>
      <c r="C31" s="31">
        <f t="shared" si="3"/>
        <v>46041</v>
      </c>
      <c r="D31" s="32"/>
      <c r="E31" s="33"/>
      <c r="F31" s="34"/>
      <c r="G31" s="34"/>
      <c r="H31" s="34"/>
      <c r="I31" s="35">
        <f t="shared" si="0"/>
        <v>0</v>
      </c>
      <c r="J31" s="36"/>
      <c r="K31" s="37">
        <f t="shared" si="4"/>
        <v>0</v>
      </c>
      <c r="L31" s="38">
        <f t="shared" si="1"/>
        <v>0</v>
      </c>
      <c r="M31" s="5" t="str">
        <f t="shared" si="5"/>
        <v xml:space="preserve">  </v>
      </c>
      <c r="N31" s="103" t="s">
        <v>29</v>
      </c>
      <c r="O31" s="104"/>
    </row>
    <row r="32" spans="2:17" ht="12.75" customHeight="1" x14ac:dyDescent="0.25">
      <c r="B32" s="30">
        <f t="shared" si="2"/>
        <v>46042</v>
      </c>
      <c r="C32" s="31">
        <f t="shared" si="3"/>
        <v>46042</v>
      </c>
      <c r="D32" s="32"/>
      <c r="E32" s="33"/>
      <c r="F32" s="34"/>
      <c r="G32" s="34"/>
      <c r="H32" s="34"/>
      <c r="I32" s="35">
        <f t="shared" si="0"/>
        <v>0</v>
      </c>
      <c r="J32" s="36"/>
      <c r="K32" s="37">
        <f t="shared" si="4"/>
        <v>0</v>
      </c>
      <c r="L32" s="38">
        <f t="shared" si="1"/>
        <v>0</v>
      </c>
      <c r="M32" s="5" t="str">
        <f t="shared" si="5"/>
        <v xml:space="preserve">  </v>
      </c>
      <c r="N32" s="103" t="s">
        <v>58</v>
      </c>
      <c r="O32" s="104"/>
    </row>
    <row r="33" spans="2:15" ht="12.75" customHeight="1" x14ac:dyDescent="0.25">
      <c r="B33" s="30">
        <f t="shared" si="2"/>
        <v>46043</v>
      </c>
      <c r="C33" s="31">
        <f t="shared" si="3"/>
        <v>46043</v>
      </c>
      <c r="D33" s="32"/>
      <c r="E33" s="33"/>
      <c r="F33" s="34"/>
      <c r="G33" s="34"/>
      <c r="H33" s="34"/>
      <c r="I33" s="35">
        <f t="shared" si="0"/>
        <v>0</v>
      </c>
      <c r="J33" s="36"/>
      <c r="K33" s="37">
        <f t="shared" si="4"/>
        <v>0</v>
      </c>
      <c r="L33" s="38">
        <f t="shared" si="1"/>
        <v>0</v>
      </c>
      <c r="M33" s="5" t="str">
        <f t="shared" si="5"/>
        <v xml:space="preserve">  </v>
      </c>
      <c r="N33" s="103" t="s">
        <v>59</v>
      </c>
      <c r="O33" s="104"/>
    </row>
    <row r="34" spans="2:15" ht="12.75" customHeight="1" x14ac:dyDescent="0.25">
      <c r="B34" s="30">
        <f t="shared" si="2"/>
        <v>46044</v>
      </c>
      <c r="C34" s="31">
        <f t="shared" si="3"/>
        <v>46044</v>
      </c>
      <c r="D34" s="32"/>
      <c r="E34" s="33"/>
      <c r="F34" s="34"/>
      <c r="G34" s="34"/>
      <c r="H34" s="34"/>
      <c r="I34" s="35">
        <f t="shared" si="0"/>
        <v>0</v>
      </c>
      <c r="J34" s="36"/>
      <c r="K34" s="37">
        <f t="shared" si="4"/>
        <v>0</v>
      </c>
      <c r="L34" s="38">
        <f t="shared" si="1"/>
        <v>0</v>
      </c>
      <c r="M34" s="5" t="str">
        <f t="shared" si="5"/>
        <v xml:space="preserve">  </v>
      </c>
      <c r="N34" s="103" t="s">
        <v>53</v>
      </c>
      <c r="O34" s="104"/>
    </row>
    <row r="35" spans="2:15" ht="12.75" customHeight="1" x14ac:dyDescent="0.25">
      <c r="B35" s="30">
        <f t="shared" si="2"/>
        <v>46045</v>
      </c>
      <c r="C35" s="31">
        <f t="shared" si="3"/>
        <v>46045</v>
      </c>
      <c r="D35" s="32"/>
      <c r="E35" s="33"/>
      <c r="F35" s="34"/>
      <c r="G35" s="34"/>
      <c r="H35" s="34"/>
      <c r="I35" s="35">
        <f t="shared" si="0"/>
        <v>0</v>
      </c>
      <c r="J35" s="36"/>
      <c r="K35" s="37">
        <f t="shared" si="4"/>
        <v>0</v>
      </c>
      <c r="L35" s="38">
        <f t="shared" si="1"/>
        <v>0</v>
      </c>
      <c r="M35" s="5" t="str">
        <f t="shared" si="5"/>
        <v xml:space="preserve">  </v>
      </c>
      <c r="N35" s="103" t="s">
        <v>54</v>
      </c>
      <c r="O35" s="104"/>
    </row>
    <row r="36" spans="2:15" ht="12.75" customHeight="1" x14ac:dyDescent="0.25">
      <c r="B36" s="30">
        <f t="shared" si="2"/>
        <v>46046</v>
      </c>
      <c r="C36" s="31">
        <f t="shared" si="3"/>
        <v>46046</v>
      </c>
      <c r="D36" s="32"/>
      <c r="E36" s="33"/>
      <c r="F36" s="34"/>
      <c r="G36" s="34"/>
      <c r="H36" s="34"/>
      <c r="I36" s="35">
        <f t="shared" si="0"/>
        <v>0</v>
      </c>
      <c r="J36" s="36"/>
      <c r="K36" s="37">
        <f t="shared" si="4"/>
        <v>0</v>
      </c>
      <c r="L36" s="38">
        <f t="shared" si="1"/>
        <v>0</v>
      </c>
      <c r="M36" s="5" t="str">
        <f t="shared" si="5"/>
        <v xml:space="preserve"> </v>
      </c>
      <c r="N36" s="103" t="s">
        <v>56</v>
      </c>
      <c r="O36" s="104"/>
    </row>
    <row r="37" spans="2:15" ht="12.75" customHeight="1" x14ac:dyDescent="0.25">
      <c r="B37" s="30">
        <f t="shared" si="2"/>
        <v>46047</v>
      </c>
      <c r="C37" s="31">
        <f t="shared" si="3"/>
        <v>46047</v>
      </c>
      <c r="D37" s="32"/>
      <c r="E37" s="33"/>
      <c r="F37" s="34"/>
      <c r="G37" s="34"/>
      <c r="H37" s="34"/>
      <c r="I37" s="35">
        <f t="shared" si="0"/>
        <v>0</v>
      </c>
      <c r="J37" s="36"/>
      <c r="K37" s="37">
        <f t="shared" si="4"/>
        <v>0</v>
      </c>
      <c r="L37" s="38">
        <f t="shared" si="1"/>
        <v>0</v>
      </c>
      <c r="M37" s="5" t="str">
        <f t="shared" si="5"/>
        <v xml:space="preserve"> </v>
      </c>
      <c r="N37" s="103" t="s">
        <v>57</v>
      </c>
      <c r="O37" s="138"/>
    </row>
    <row r="38" spans="2:15" ht="12.75" customHeight="1" x14ac:dyDescent="0.25">
      <c r="B38" s="30">
        <f t="shared" si="2"/>
        <v>46048</v>
      </c>
      <c r="C38" s="31">
        <f t="shared" si="3"/>
        <v>46048</v>
      </c>
      <c r="D38" s="32"/>
      <c r="E38" s="33"/>
      <c r="F38" s="34"/>
      <c r="G38" s="34"/>
      <c r="H38" s="34"/>
      <c r="I38" s="35">
        <f t="shared" si="0"/>
        <v>0</v>
      </c>
      <c r="J38" s="36"/>
      <c r="K38" s="37">
        <f t="shared" si="4"/>
        <v>0</v>
      </c>
      <c r="L38" s="38">
        <f t="shared" si="1"/>
        <v>0</v>
      </c>
      <c r="M38" s="5" t="str">
        <f t="shared" si="5"/>
        <v xml:space="preserve">  </v>
      </c>
      <c r="N38" s="103" t="s">
        <v>55</v>
      </c>
      <c r="O38" s="138"/>
    </row>
    <row r="39" spans="2:15" ht="12.75" customHeight="1" x14ac:dyDescent="0.25">
      <c r="B39" s="30">
        <f t="shared" si="2"/>
        <v>46049</v>
      </c>
      <c r="C39" s="31">
        <f t="shared" si="3"/>
        <v>46049</v>
      </c>
      <c r="D39" s="32"/>
      <c r="E39" s="33"/>
      <c r="F39" s="34"/>
      <c r="G39" s="34"/>
      <c r="H39" s="34"/>
      <c r="I39" s="35">
        <f t="shared" si="0"/>
        <v>0</v>
      </c>
      <c r="J39" s="36"/>
      <c r="K39" s="37">
        <f t="shared" si="4"/>
        <v>0</v>
      </c>
      <c r="L39" s="38">
        <f t="shared" si="1"/>
        <v>0</v>
      </c>
      <c r="M39" s="5" t="str">
        <f t="shared" si="5"/>
        <v xml:space="preserve">  </v>
      </c>
      <c r="N39" s="103" t="s">
        <v>30</v>
      </c>
      <c r="O39" s="104"/>
    </row>
    <row r="40" spans="2:15" ht="12.75" customHeight="1" x14ac:dyDescent="0.25">
      <c r="B40" s="30">
        <f t="shared" si="2"/>
        <v>46050</v>
      </c>
      <c r="C40" s="31">
        <f t="shared" si="3"/>
        <v>46050</v>
      </c>
      <c r="D40" s="32"/>
      <c r="E40" s="33"/>
      <c r="F40" s="34"/>
      <c r="G40" s="34"/>
      <c r="H40" s="34"/>
      <c r="I40" s="35">
        <f t="shared" si="0"/>
        <v>0</v>
      </c>
      <c r="J40" s="36"/>
      <c r="K40" s="37">
        <f t="shared" si="4"/>
        <v>0</v>
      </c>
      <c r="L40" s="38">
        <f t="shared" si="1"/>
        <v>0</v>
      </c>
      <c r="M40" s="5" t="str">
        <f t="shared" si="5"/>
        <v xml:space="preserve">  </v>
      </c>
      <c r="N40" s="122" t="s">
        <v>31</v>
      </c>
      <c r="O40" s="138"/>
    </row>
    <row r="41" spans="2:15" ht="12.75" customHeight="1" x14ac:dyDescent="0.25">
      <c r="B41" s="30">
        <f t="shared" si="2"/>
        <v>46051</v>
      </c>
      <c r="C41" s="31">
        <f t="shared" si="3"/>
        <v>46051</v>
      </c>
      <c r="D41" s="32"/>
      <c r="E41" s="33"/>
      <c r="F41" s="34"/>
      <c r="G41" s="34"/>
      <c r="H41" s="34"/>
      <c r="I41" s="35">
        <f t="shared" si="0"/>
        <v>0</v>
      </c>
      <c r="J41" s="36"/>
      <c r="K41" s="37">
        <f t="shared" si="4"/>
        <v>0</v>
      </c>
      <c r="L41" s="38">
        <f t="shared" si="1"/>
        <v>0</v>
      </c>
      <c r="M41" s="5" t="str">
        <f t="shared" si="5"/>
        <v xml:space="preserve">  </v>
      </c>
      <c r="N41" s="103" t="s">
        <v>42</v>
      </c>
      <c r="O41" s="104"/>
    </row>
    <row r="42" spans="2:15" ht="12.75" customHeight="1" x14ac:dyDescent="0.25">
      <c r="B42" s="30">
        <f t="shared" si="2"/>
        <v>46052</v>
      </c>
      <c r="C42" s="31">
        <f t="shared" si="3"/>
        <v>46052</v>
      </c>
      <c r="D42" s="32"/>
      <c r="E42" s="33"/>
      <c r="F42" s="34"/>
      <c r="G42" s="34"/>
      <c r="H42" s="34"/>
      <c r="I42" s="35">
        <f t="shared" si="0"/>
        <v>0</v>
      </c>
      <c r="J42" s="36"/>
      <c r="K42" s="37">
        <f t="shared" si="4"/>
        <v>0</v>
      </c>
      <c r="L42" s="38">
        <f t="shared" si="1"/>
        <v>0</v>
      </c>
      <c r="M42" s="5" t="str">
        <f t="shared" si="5"/>
        <v xml:space="preserve">  </v>
      </c>
      <c r="N42" s="103" t="s">
        <v>32</v>
      </c>
      <c r="O42" s="104"/>
    </row>
    <row r="43" spans="2:15" ht="12.75" customHeight="1" thickBot="1" x14ac:dyDescent="0.3">
      <c r="B43" s="53">
        <f t="shared" si="2"/>
        <v>46053</v>
      </c>
      <c r="C43" s="54">
        <f t="shared" si="3"/>
        <v>46053</v>
      </c>
      <c r="D43" s="55"/>
      <c r="E43" s="56"/>
      <c r="F43" s="57"/>
      <c r="G43" s="57"/>
      <c r="H43" s="57"/>
      <c r="I43" s="58">
        <f t="shared" si="0"/>
        <v>0</v>
      </c>
      <c r="J43" s="59"/>
      <c r="K43" s="58">
        <f t="shared" si="4"/>
        <v>0</v>
      </c>
      <c r="L43" s="60">
        <f t="shared" si="1"/>
        <v>0</v>
      </c>
      <c r="M43" s="5" t="str">
        <f t="shared" si="5"/>
        <v xml:space="preserve"> </v>
      </c>
      <c r="N43" s="61"/>
      <c r="O43" s="62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 t="s">
        <v>33</v>
      </c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15</v>
      </c>
      <c r="K45" s="97"/>
      <c r="L45" s="63">
        <f>SUM(L12:L43)</f>
        <v>0</v>
      </c>
      <c r="M45" s="5"/>
      <c r="N45" s="103" t="s">
        <v>43</v>
      </c>
      <c r="O45" s="104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94" t="s">
        <v>35</v>
      </c>
      <c r="K46" s="95"/>
      <c r="L46" s="64">
        <f>COUNTIF(M13:M43,"??")*$G$6/5</f>
        <v>184.8</v>
      </c>
      <c r="M46" s="5"/>
      <c r="N46" s="103" t="s">
        <v>34</v>
      </c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">
        <v>36</v>
      </c>
      <c r="K47" s="93"/>
      <c r="L47" s="67">
        <f>L45-L46</f>
        <v>-184.8</v>
      </c>
      <c r="M47" s="66"/>
      <c r="N47" s="136"/>
      <c r="O47" s="137"/>
    </row>
    <row r="48" spans="2:15" ht="12.75" customHeight="1" x14ac:dyDescent="0.25"/>
    <row r="49" s="1" customFormat="1" ht="12.75" customHeight="1" x14ac:dyDescent="0.25"/>
  </sheetData>
  <mergeCells count="55">
    <mergeCell ref="N44:O44"/>
    <mergeCell ref="N45:O45"/>
    <mergeCell ref="N33:O33"/>
    <mergeCell ref="N34:O34"/>
    <mergeCell ref="N47:O47"/>
    <mergeCell ref="N38:O38"/>
    <mergeCell ref="N39:O39"/>
    <mergeCell ref="N40:O40"/>
    <mergeCell ref="N41:O41"/>
    <mergeCell ref="N42:O42"/>
    <mergeCell ref="N46:O46"/>
    <mergeCell ref="N35:O35"/>
    <mergeCell ref="N36:O36"/>
    <mergeCell ref="N37:O37"/>
    <mergeCell ref="N24:O24"/>
    <mergeCell ref="N10:N11"/>
    <mergeCell ref="O10:O11"/>
    <mergeCell ref="N25:O25"/>
    <mergeCell ref="N23:O23"/>
    <mergeCell ref="N21:O22"/>
    <mergeCell ref="N31:O31"/>
    <mergeCell ref="N27:O27"/>
    <mergeCell ref="N28:O28"/>
    <mergeCell ref="N29:O29"/>
    <mergeCell ref="N30:O30"/>
    <mergeCell ref="N32:O32"/>
    <mergeCell ref="N26:O26"/>
    <mergeCell ref="B4:F4"/>
    <mergeCell ref="B5:F5"/>
    <mergeCell ref="B6:F6"/>
    <mergeCell ref="B7:F7"/>
    <mergeCell ref="B8:F8"/>
    <mergeCell ref="J4:K4"/>
    <mergeCell ref="F10:F11"/>
    <mergeCell ref="G4:I4"/>
    <mergeCell ref="G6:I6"/>
    <mergeCell ref="B12:D12"/>
    <mergeCell ref="I10:I11"/>
    <mergeCell ref="B10:D11"/>
    <mergeCell ref="L4:N4"/>
    <mergeCell ref="G5:I5"/>
    <mergeCell ref="J47:K47"/>
    <mergeCell ref="J46:K46"/>
    <mergeCell ref="J45:K45"/>
    <mergeCell ref="G8:I8"/>
    <mergeCell ref="E10:E11"/>
    <mergeCell ref="K10:K11"/>
    <mergeCell ref="G10:G11"/>
    <mergeCell ref="H10:H11"/>
    <mergeCell ref="B2:O2"/>
    <mergeCell ref="G7:I7"/>
    <mergeCell ref="J10:J11"/>
    <mergeCell ref="L10:L11"/>
    <mergeCell ref="J5:K5"/>
    <mergeCell ref="L5:N5"/>
  </mergeCells>
  <conditionalFormatting sqref="E13:H43 J13:J43">
    <cfRule type="expression" dxfId="23" priority="2" stopIfTrue="1">
      <formula>($M13=" ")</formula>
    </cfRule>
  </conditionalFormatting>
  <conditionalFormatting sqref="L47">
    <cfRule type="expression" dxfId="22" priority="1" stopIfTrue="1">
      <formula>($L$47&lt;0)</formula>
    </cfRule>
  </conditionalFormatting>
  <dataValidations count="1">
    <dataValidation type="list" allowBlank="1" showInputMessage="1" showErrorMessage="1" sqref="J13:J43" xr:uid="{696E1F54-DE37-48FD-9F34-A062A524C8B7}">
      <formula1>$N$13:$N$19</formula1>
    </dataValidation>
  </dataValidations>
  <pageMargins left="0.7" right="0.7" top="0.78740157499999996" bottom="0.78740157499999996" header="0.3" footer="0.3"/>
  <pageSetup paperSize="9" scale="7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16D2-2D5B-4E73-BD02-54F0EAC2F954}">
  <sheetPr codeName="Tabelle10"/>
  <dimension ref="A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1:15" ht="13.8" thickBot="1" x14ac:dyDescent="0.3">
      <c r="A1" s="1">
        <f>gennaio!$G$7</f>
        <v>2026</v>
      </c>
    </row>
    <row r="2" spans="1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1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1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1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1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1:15" ht="16.2" thickBot="1" x14ac:dyDescent="0.35">
      <c r="B8" s="92" t="s">
        <v>5</v>
      </c>
      <c r="C8" s="109"/>
      <c r="D8" s="109"/>
      <c r="E8" s="109"/>
      <c r="F8" s="93"/>
      <c r="G8" s="98">
        <f>DATE(G7,10,1)</f>
        <v>46296</v>
      </c>
      <c r="H8" s="99"/>
      <c r="I8" s="100"/>
      <c r="J8" s="5"/>
      <c r="K8" s="5"/>
      <c r="L8" s="5"/>
      <c r="M8" s="5"/>
      <c r="N8" s="5"/>
      <c r="O8" s="6"/>
    </row>
    <row r="9" spans="1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1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1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settembre!L47</f>
        <v>-1638.0000000000002</v>
      </c>
      <c r="M12" s="13"/>
      <c r="N12" s="18"/>
      <c r="O12" s="19"/>
    </row>
    <row r="13" spans="1:15" x14ac:dyDescent="0.25">
      <c r="B13" s="20">
        <f>G8</f>
        <v>46296</v>
      </c>
      <c r="C13" s="21">
        <f>B13</f>
        <v>46296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1:15" x14ac:dyDescent="0.25">
      <c r="B14" s="30">
        <f>B13+1</f>
        <v>46297</v>
      </c>
      <c r="C14" s="31">
        <f t="shared" ref="C14:C43" si="0">B14</f>
        <v>46297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IF(OR(J14=$N$13,J14=$N$14,),ROUND(20*$G$6/5,1)/20,0)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1:15" x14ac:dyDescent="0.25">
      <c r="B15" s="30">
        <f t="shared" ref="B15:B43" si="4">B14+1</f>
        <v>46298</v>
      </c>
      <c r="C15" s="31">
        <f t="shared" si="0"/>
        <v>46298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IF(OR(J15=$N$13,J15=$N$14,),ROUND(20*$G$6/5,1)/20,0)</f>
        <v>0</v>
      </c>
      <c r="L15" s="38">
        <f t="shared" si="2"/>
        <v>0</v>
      </c>
      <c r="M15" s="5" t="str">
        <f t="shared" si="3"/>
        <v xml:space="preserve"> </v>
      </c>
      <c r="N15" s="39" t="s">
        <v>19</v>
      </c>
      <c r="O15" s="40" t="s">
        <v>24</v>
      </c>
    </row>
    <row r="16" spans="1:15" x14ac:dyDescent="0.25">
      <c r="B16" s="30">
        <f t="shared" si="4"/>
        <v>46299</v>
      </c>
      <c r="C16" s="31">
        <f t="shared" si="0"/>
        <v>46299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</v>
      </c>
      <c r="N16" s="39" t="s">
        <v>20</v>
      </c>
      <c r="O16" s="40" t="s">
        <v>24</v>
      </c>
    </row>
    <row r="17" spans="2:17" x14ac:dyDescent="0.25">
      <c r="B17" s="30">
        <f t="shared" si="4"/>
        <v>46300</v>
      </c>
      <c r="C17" s="31">
        <f t="shared" si="0"/>
        <v>46300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46301</v>
      </c>
      <c r="C18" s="31">
        <f t="shared" si="0"/>
        <v>46301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46302</v>
      </c>
      <c r="C19" s="31">
        <f t="shared" si="0"/>
        <v>46302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46303</v>
      </c>
      <c r="C20" s="31">
        <f t="shared" si="0"/>
        <v>46303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46304</v>
      </c>
      <c r="C21" s="31">
        <f t="shared" si="0"/>
        <v>46304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46305</v>
      </c>
      <c r="C22" s="44">
        <f t="shared" si="0"/>
        <v>46305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46306</v>
      </c>
      <c r="C23" s="31">
        <f t="shared" si="0"/>
        <v>46306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</v>
      </c>
      <c r="N23" s="139"/>
      <c r="O23" s="140"/>
    </row>
    <row r="24" spans="2:17" ht="12.75" customHeight="1" x14ac:dyDescent="0.25">
      <c r="B24" s="30">
        <f t="shared" si="4"/>
        <v>46307</v>
      </c>
      <c r="C24" s="31">
        <f t="shared" si="0"/>
        <v>46307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46308</v>
      </c>
      <c r="C25" s="31">
        <f t="shared" si="0"/>
        <v>46308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46309</v>
      </c>
      <c r="C26" s="31">
        <f t="shared" si="0"/>
        <v>46309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46310</v>
      </c>
      <c r="C27" s="31">
        <f t="shared" si="0"/>
        <v>46310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46311</v>
      </c>
      <c r="C28" s="31">
        <f t="shared" si="0"/>
        <v>46311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46312</v>
      </c>
      <c r="C29" s="31">
        <f t="shared" si="0"/>
        <v>46312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</v>
      </c>
      <c r="N29" s="139"/>
      <c r="O29" s="140"/>
    </row>
    <row r="30" spans="2:17" ht="12.75" customHeight="1" x14ac:dyDescent="0.25">
      <c r="B30" s="30">
        <f t="shared" si="4"/>
        <v>46313</v>
      </c>
      <c r="C30" s="31">
        <f t="shared" si="0"/>
        <v>46313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</v>
      </c>
      <c r="N30" s="122"/>
      <c r="O30" s="123"/>
    </row>
    <row r="31" spans="2:17" ht="12.75" customHeight="1" x14ac:dyDescent="0.25">
      <c r="B31" s="30">
        <f t="shared" si="4"/>
        <v>46314</v>
      </c>
      <c r="C31" s="31">
        <f t="shared" si="0"/>
        <v>46314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46315</v>
      </c>
      <c r="C32" s="31">
        <f t="shared" si="0"/>
        <v>46315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46316</v>
      </c>
      <c r="C33" s="31">
        <f t="shared" si="0"/>
        <v>46316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46317</v>
      </c>
      <c r="C34" s="31">
        <f t="shared" si="0"/>
        <v>46317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46318</v>
      </c>
      <c r="C35" s="31">
        <f t="shared" si="0"/>
        <v>46318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46319</v>
      </c>
      <c r="C36" s="31">
        <f t="shared" si="0"/>
        <v>46319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</v>
      </c>
      <c r="N36" s="103"/>
      <c r="O36" s="104"/>
    </row>
    <row r="37" spans="2:15" ht="12.75" customHeight="1" x14ac:dyDescent="0.25">
      <c r="B37" s="30">
        <f t="shared" si="4"/>
        <v>46320</v>
      </c>
      <c r="C37" s="31">
        <f t="shared" si="0"/>
        <v>46320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</v>
      </c>
      <c r="N37" s="103"/>
      <c r="O37" s="104"/>
    </row>
    <row r="38" spans="2:15" ht="12.75" customHeight="1" x14ac:dyDescent="0.25">
      <c r="B38" s="30">
        <f t="shared" si="4"/>
        <v>46321</v>
      </c>
      <c r="C38" s="31">
        <f t="shared" si="0"/>
        <v>46321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46322</v>
      </c>
      <c r="C39" s="31">
        <f t="shared" si="0"/>
        <v>46322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46323</v>
      </c>
      <c r="C40" s="31">
        <f t="shared" si="0"/>
        <v>46323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46324</v>
      </c>
      <c r="C41" s="31">
        <f t="shared" si="0"/>
        <v>46324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x14ac:dyDescent="0.25">
      <c r="B42" s="30">
        <f t="shared" si="4"/>
        <v>46325</v>
      </c>
      <c r="C42" s="31">
        <f t="shared" si="0"/>
        <v>46325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thickBot="1" x14ac:dyDescent="0.3">
      <c r="B43" s="53">
        <f t="shared" si="4"/>
        <v>46326</v>
      </c>
      <c r="C43" s="54">
        <f t="shared" si="0"/>
        <v>46326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</v>
      </c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SUM(L12:L43)</f>
        <v>-1638.0000000000002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COUNTIF(M13:M43,"??")*$G$6/5</f>
        <v>184.8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-1822.8000000000002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3 J13:J43">
    <cfRule type="expression" dxfId="5" priority="2" stopIfTrue="1">
      <formula>($M13=" ")</formula>
    </cfRule>
  </conditionalFormatting>
  <conditionalFormatting sqref="L47">
    <cfRule type="expression" dxfId="4" priority="1" stopIfTrue="1">
      <formula>($L$47&lt;0)</formula>
    </cfRule>
  </conditionalFormatting>
  <dataValidations count="1">
    <dataValidation type="list" allowBlank="1" showInputMessage="1" showErrorMessage="1" sqref="J13:J43" xr:uid="{EC4497D1-DA04-40C0-954E-9E5DDB8917D2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856D-9D4C-4045-BA6F-8CC6C8C301EF}">
  <sheetPr codeName="Tabelle11"/>
  <dimension ref="B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bestFit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DATE(G7,11,1)</f>
        <v>46327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ottobre!L47</f>
        <v>-1822.8000000000002</v>
      </c>
      <c r="M12" s="13"/>
      <c r="N12" s="18"/>
      <c r="O12" s="19"/>
    </row>
    <row r="13" spans="2:15" x14ac:dyDescent="0.25">
      <c r="B13" s="20">
        <f>G8</f>
        <v>46327</v>
      </c>
      <c r="C13" s="21">
        <f>B13</f>
        <v>46327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5">
      <c r="B14" s="30">
        <f>B13+1</f>
        <v>46328</v>
      </c>
      <c r="C14" s="31">
        <f t="shared" ref="C14:C42" si="0">B14</f>
        <v>46328</v>
      </c>
      <c r="D14" s="32"/>
      <c r="E14" s="3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5">
      <c r="B15" s="30">
        <f t="shared" ref="B15:B42" si="4">B14+1</f>
        <v>46329</v>
      </c>
      <c r="C15" s="31">
        <f t="shared" si="0"/>
        <v>46329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46330</v>
      </c>
      <c r="C16" s="31">
        <f t="shared" si="0"/>
        <v>46330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46331</v>
      </c>
      <c r="C17" s="31">
        <f t="shared" si="0"/>
        <v>46331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46332</v>
      </c>
      <c r="C18" s="31">
        <f t="shared" si="0"/>
        <v>46332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46333</v>
      </c>
      <c r="C19" s="31">
        <f t="shared" si="0"/>
        <v>46333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46334</v>
      </c>
      <c r="C20" s="31">
        <f t="shared" si="0"/>
        <v>46334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5">
      <c r="B21" s="30">
        <f t="shared" si="4"/>
        <v>46335</v>
      </c>
      <c r="C21" s="31">
        <f t="shared" si="0"/>
        <v>46335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46336</v>
      </c>
      <c r="C22" s="44">
        <f t="shared" si="0"/>
        <v>46336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46337</v>
      </c>
      <c r="C23" s="31">
        <f t="shared" si="0"/>
        <v>46337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46338</v>
      </c>
      <c r="C24" s="31">
        <f t="shared" si="0"/>
        <v>46338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46339</v>
      </c>
      <c r="C25" s="31">
        <f t="shared" si="0"/>
        <v>46339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46340</v>
      </c>
      <c r="C26" s="31">
        <f t="shared" si="0"/>
        <v>46340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103"/>
      <c r="O26" s="104"/>
    </row>
    <row r="27" spans="2:17" ht="12.75" customHeight="1" x14ac:dyDescent="0.25">
      <c r="B27" s="30">
        <f t="shared" si="4"/>
        <v>46341</v>
      </c>
      <c r="C27" s="31">
        <f t="shared" si="0"/>
        <v>46341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103"/>
      <c r="O27" s="104"/>
    </row>
    <row r="28" spans="2:17" ht="12.75" customHeight="1" x14ac:dyDescent="0.25">
      <c r="B28" s="30">
        <f t="shared" si="4"/>
        <v>46342</v>
      </c>
      <c r="C28" s="31">
        <f t="shared" si="0"/>
        <v>46342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46343</v>
      </c>
      <c r="C29" s="31">
        <f t="shared" si="0"/>
        <v>46343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46344</v>
      </c>
      <c r="C30" s="31">
        <f t="shared" si="0"/>
        <v>46344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46345</v>
      </c>
      <c r="C31" s="31">
        <f t="shared" si="0"/>
        <v>46345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46346</v>
      </c>
      <c r="C32" s="31">
        <f t="shared" si="0"/>
        <v>46346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46347</v>
      </c>
      <c r="C33" s="31">
        <f t="shared" si="0"/>
        <v>46347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103"/>
      <c r="O33" s="104"/>
    </row>
    <row r="34" spans="2:15" ht="12.75" customHeight="1" x14ac:dyDescent="0.25">
      <c r="B34" s="30">
        <f t="shared" si="4"/>
        <v>46348</v>
      </c>
      <c r="C34" s="31">
        <f t="shared" si="0"/>
        <v>46348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103"/>
      <c r="O34" s="104"/>
    </row>
    <row r="35" spans="2:15" ht="12.75" customHeight="1" x14ac:dyDescent="0.25">
      <c r="B35" s="30">
        <f t="shared" si="4"/>
        <v>46349</v>
      </c>
      <c r="C35" s="31">
        <f t="shared" si="0"/>
        <v>46349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46350</v>
      </c>
      <c r="C36" s="31">
        <f t="shared" si="0"/>
        <v>46350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46351</v>
      </c>
      <c r="C37" s="31">
        <f t="shared" si="0"/>
        <v>46351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46352</v>
      </c>
      <c r="C38" s="31">
        <f t="shared" si="0"/>
        <v>46352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46353</v>
      </c>
      <c r="C39" s="31">
        <f t="shared" si="0"/>
        <v>46353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46354</v>
      </c>
      <c r="C40" s="31">
        <f t="shared" si="0"/>
        <v>46354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</v>
      </c>
      <c r="N40" s="122"/>
      <c r="O40" s="123"/>
    </row>
    <row r="41" spans="2:15" ht="12.75" customHeight="1" x14ac:dyDescent="0.25">
      <c r="B41" s="30">
        <f t="shared" si="4"/>
        <v>46355</v>
      </c>
      <c r="C41" s="31">
        <f t="shared" si="0"/>
        <v>46355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</v>
      </c>
      <c r="N41" s="103"/>
      <c r="O41" s="104"/>
    </row>
    <row r="42" spans="2:15" ht="12.75" customHeight="1" thickBot="1" x14ac:dyDescent="0.3">
      <c r="B42" s="53">
        <f t="shared" si="4"/>
        <v>46356</v>
      </c>
      <c r="C42" s="54">
        <f t="shared" si="0"/>
        <v>46356</v>
      </c>
      <c r="D42" s="55"/>
      <c r="E42" s="56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x14ac:dyDescent="0.25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SUM(L12:L42)</f>
        <v>-1822.8000000000002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COUNTIF(M13:M42,"??")*$G$6/5</f>
        <v>176.4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-1999.2000000000003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2 J13:J42">
    <cfRule type="expression" dxfId="3" priority="2" stopIfTrue="1">
      <formula>($M13=" ")</formula>
    </cfRule>
  </conditionalFormatting>
  <conditionalFormatting sqref="L47">
    <cfRule type="expression" dxfId="2" priority="1" stopIfTrue="1">
      <formula>($L$47&lt;0)</formula>
    </cfRule>
  </conditionalFormatting>
  <dataValidations count="1">
    <dataValidation type="list" allowBlank="1" showInputMessage="1" showErrorMessage="1" sqref="J13:J42" xr:uid="{A331937A-6C20-417B-B2D2-2CA60364F5F1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539D-6392-4AC0-89D7-7327A6B5ED06}">
  <sheetPr codeName="Tabelle12"/>
  <dimension ref="B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bestFit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DATE(G7,12,1)</f>
        <v>46357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novembre!L47</f>
        <v>-1999.2000000000003</v>
      </c>
      <c r="M12" s="13"/>
      <c r="N12" s="18"/>
      <c r="O12" s="19"/>
    </row>
    <row r="13" spans="2:15" x14ac:dyDescent="0.25">
      <c r="B13" s="20">
        <f>G8</f>
        <v>46357</v>
      </c>
      <c r="C13" s="21">
        <f>B13</f>
        <v>46357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5">
      <c r="B14" s="30">
        <f>B13+1</f>
        <v>46358</v>
      </c>
      <c r="C14" s="31">
        <f t="shared" ref="C14:C43" si="0">B14</f>
        <v>46358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5">
      <c r="B15" s="30">
        <f t="shared" ref="B15:B43" si="4">B14+1</f>
        <v>46359</v>
      </c>
      <c r="C15" s="31">
        <f t="shared" si="0"/>
        <v>46359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46360</v>
      </c>
      <c r="C16" s="31">
        <f t="shared" si="0"/>
        <v>46360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46361</v>
      </c>
      <c r="C17" s="31">
        <f t="shared" si="0"/>
        <v>46361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5">
      <c r="B18" s="30">
        <f t="shared" si="4"/>
        <v>46362</v>
      </c>
      <c r="C18" s="31">
        <f t="shared" si="0"/>
        <v>46362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46363</v>
      </c>
      <c r="C19" s="31">
        <f t="shared" si="0"/>
        <v>46363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46364</v>
      </c>
      <c r="C20" s="31">
        <f t="shared" si="0"/>
        <v>46364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46365</v>
      </c>
      <c r="C21" s="31">
        <f t="shared" si="0"/>
        <v>46365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46366</v>
      </c>
      <c r="C22" s="44">
        <f t="shared" si="0"/>
        <v>46366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46367</v>
      </c>
      <c r="C23" s="31">
        <f t="shared" si="0"/>
        <v>46367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46368</v>
      </c>
      <c r="C24" s="31">
        <f t="shared" si="0"/>
        <v>46368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103" t="s">
        <v>45</v>
      </c>
      <c r="O24" s="123"/>
    </row>
    <row r="25" spans="2:17" ht="12.75" customHeight="1" x14ac:dyDescent="0.25">
      <c r="B25" s="30">
        <f t="shared" si="4"/>
        <v>46369</v>
      </c>
      <c r="C25" s="31">
        <f t="shared" si="0"/>
        <v>46369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103"/>
      <c r="O25" s="104"/>
    </row>
    <row r="26" spans="2:17" ht="12.75" customHeight="1" x14ac:dyDescent="0.25">
      <c r="B26" s="30">
        <f t="shared" si="4"/>
        <v>46370</v>
      </c>
      <c r="C26" s="31">
        <f t="shared" si="0"/>
        <v>46370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46371</v>
      </c>
      <c r="C27" s="31">
        <f t="shared" si="0"/>
        <v>46371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46372</v>
      </c>
      <c r="C28" s="31">
        <f t="shared" si="0"/>
        <v>46372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46373</v>
      </c>
      <c r="C29" s="31">
        <f t="shared" si="0"/>
        <v>46373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46374</v>
      </c>
      <c r="C30" s="31">
        <f t="shared" si="0"/>
        <v>46374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46375</v>
      </c>
      <c r="C31" s="31">
        <f t="shared" si="0"/>
        <v>46375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103"/>
      <c r="O31" s="104"/>
    </row>
    <row r="32" spans="2:17" ht="12.75" customHeight="1" x14ac:dyDescent="0.25">
      <c r="B32" s="30">
        <f t="shared" si="4"/>
        <v>46376</v>
      </c>
      <c r="C32" s="31">
        <f t="shared" si="0"/>
        <v>46376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103"/>
      <c r="O32" s="104"/>
    </row>
    <row r="33" spans="2:15" ht="12.75" customHeight="1" x14ac:dyDescent="0.25">
      <c r="B33" s="30">
        <f t="shared" si="4"/>
        <v>46377</v>
      </c>
      <c r="C33" s="31">
        <f t="shared" si="0"/>
        <v>46377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46378</v>
      </c>
      <c r="C34" s="31">
        <f t="shared" si="0"/>
        <v>46378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46379</v>
      </c>
      <c r="C35" s="31">
        <f t="shared" si="0"/>
        <v>46379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46380</v>
      </c>
      <c r="C36" s="31">
        <f t="shared" si="0"/>
        <v>46380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46381</v>
      </c>
      <c r="C37" s="31">
        <f t="shared" si="0"/>
        <v>46381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46382</v>
      </c>
      <c r="C38" s="31">
        <f t="shared" si="0"/>
        <v>46382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103"/>
      <c r="O38" s="104"/>
    </row>
    <row r="39" spans="2:15" ht="12.75" customHeight="1" x14ac:dyDescent="0.25">
      <c r="B39" s="30">
        <f t="shared" si="4"/>
        <v>46383</v>
      </c>
      <c r="C39" s="31">
        <f t="shared" si="0"/>
        <v>46383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39"/>
      <c r="O39" s="140"/>
    </row>
    <row r="40" spans="2:15" ht="12.75" customHeight="1" x14ac:dyDescent="0.25">
      <c r="B40" s="30">
        <f t="shared" si="4"/>
        <v>46384</v>
      </c>
      <c r="C40" s="31">
        <f t="shared" si="0"/>
        <v>46384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46385</v>
      </c>
      <c r="C41" s="31">
        <f t="shared" si="0"/>
        <v>46385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x14ac:dyDescent="0.25">
      <c r="B42" s="30">
        <f t="shared" si="4"/>
        <v>46386</v>
      </c>
      <c r="C42" s="31">
        <f t="shared" si="0"/>
        <v>46386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thickBot="1" x14ac:dyDescent="0.3">
      <c r="B43" s="53">
        <f t="shared" si="4"/>
        <v>46387</v>
      </c>
      <c r="C43" s="54">
        <f t="shared" si="0"/>
        <v>46387</v>
      </c>
      <c r="D43" s="55"/>
      <c r="E43" s="56"/>
      <c r="F43" s="57"/>
      <c r="G43" s="57"/>
      <c r="H43" s="57"/>
      <c r="I43" s="58">
        <f t="shared" si="1"/>
        <v>0</v>
      </c>
      <c r="J43" s="59"/>
      <c r="K43" s="58">
        <f t="shared" si="5"/>
        <v>0</v>
      </c>
      <c r="L43" s="60">
        <f t="shared" si="2"/>
        <v>0</v>
      </c>
      <c r="M43" s="5" t="str">
        <f t="shared" si="3"/>
        <v xml:space="preserve">  </v>
      </c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SUM(L12:L43)</f>
        <v>-1999.2000000000003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COUNTIF(M13:M43,"??")*$G$6/5</f>
        <v>193.2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-2192.4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3 J13:J43">
    <cfRule type="expression" dxfId="1" priority="2" stopIfTrue="1">
      <formula>($M13=" ")</formula>
    </cfRule>
  </conditionalFormatting>
  <conditionalFormatting sqref="L47">
    <cfRule type="expression" dxfId="0" priority="1" stopIfTrue="1">
      <formula>($L$47&lt;0)</formula>
    </cfRule>
  </conditionalFormatting>
  <dataValidations count="1">
    <dataValidation type="list" allowBlank="1" showInputMessage="1" showErrorMessage="1" sqref="J13:J43" xr:uid="{1C1EBDE3-02AB-45F2-8591-4BE4C3E2C3B6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FF08-D1D9-448B-8D8E-A0190C27649C}">
  <sheetPr codeName="Tabelle2"/>
  <dimension ref="B1:Q44"/>
  <sheetViews>
    <sheetView topLeftCell="A2"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DATE(G7,2,1)</f>
        <v>46054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gennaio!L47</f>
        <v>-184.8</v>
      </c>
      <c r="M12" s="13"/>
      <c r="N12" s="18"/>
      <c r="O12" s="19"/>
    </row>
    <row r="13" spans="2:15" x14ac:dyDescent="0.25">
      <c r="B13" s="20">
        <f>G8</f>
        <v>46054</v>
      </c>
      <c r="C13" s="21">
        <f>B13</f>
        <v>46054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5">
      <c r="B14" s="30">
        <f>B13+1</f>
        <v>46055</v>
      </c>
      <c r="C14" s="31">
        <f t="shared" ref="C14:C37" si="0">B14</f>
        <v>46055</v>
      </c>
      <c r="D14" s="32"/>
      <c r="E14" s="33"/>
      <c r="F14" s="34"/>
      <c r="G14" s="34"/>
      <c r="H14" s="34"/>
      <c r="I14" s="35">
        <f t="shared" ref="I14:I38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38" si="2">I14+K14</f>
        <v>0</v>
      </c>
      <c r="M14" s="5" t="str">
        <f t="shared" ref="M14:M40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5">
      <c r="B15" s="30">
        <f t="shared" ref="B15:B40" si="4">B14+1</f>
        <v>46056</v>
      </c>
      <c r="C15" s="31">
        <f t="shared" si="0"/>
        <v>46056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38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46057</v>
      </c>
      <c r="C16" s="31">
        <f t="shared" si="0"/>
        <v>46057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46058</v>
      </c>
      <c r="C17" s="31">
        <f t="shared" si="0"/>
        <v>46058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46059</v>
      </c>
      <c r="C18" s="31">
        <f t="shared" si="0"/>
        <v>46059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46060</v>
      </c>
      <c r="C19" s="31">
        <f t="shared" si="0"/>
        <v>46060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46061</v>
      </c>
      <c r="C20" s="31">
        <f t="shared" si="0"/>
        <v>46061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5">
      <c r="B21" s="30">
        <f t="shared" si="4"/>
        <v>46062</v>
      </c>
      <c r="C21" s="31">
        <f t="shared" si="0"/>
        <v>46062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46063</v>
      </c>
      <c r="C22" s="44">
        <f t="shared" si="0"/>
        <v>46063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46064</v>
      </c>
      <c r="C23" s="31">
        <f t="shared" si="0"/>
        <v>46064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46065</v>
      </c>
      <c r="C24" s="31">
        <f t="shared" si="0"/>
        <v>46065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46066</v>
      </c>
      <c r="C25" s="31">
        <f t="shared" si="0"/>
        <v>46066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46067</v>
      </c>
      <c r="C26" s="31">
        <f t="shared" si="0"/>
        <v>46067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103"/>
      <c r="O26" s="104"/>
    </row>
    <row r="27" spans="2:17" ht="12.75" customHeight="1" x14ac:dyDescent="0.25">
      <c r="B27" s="30">
        <f t="shared" si="4"/>
        <v>46068</v>
      </c>
      <c r="C27" s="31">
        <f t="shared" si="0"/>
        <v>46068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103"/>
      <c r="O27" s="104"/>
    </row>
    <row r="28" spans="2:17" ht="12.75" customHeight="1" x14ac:dyDescent="0.25">
      <c r="B28" s="30">
        <f t="shared" si="4"/>
        <v>46069</v>
      </c>
      <c r="C28" s="31">
        <f t="shared" si="0"/>
        <v>46069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46070</v>
      </c>
      <c r="C29" s="31">
        <f t="shared" si="0"/>
        <v>46070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46071</v>
      </c>
      <c r="C30" s="31">
        <f t="shared" si="0"/>
        <v>46071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46072</v>
      </c>
      <c r="C31" s="31">
        <f t="shared" si="0"/>
        <v>46072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46073</v>
      </c>
      <c r="C32" s="31">
        <f t="shared" si="0"/>
        <v>46073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46074</v>
      </c>
      <c r="C33" s="31">
        <f t="shared" si="0"/>
        <v>46074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103"/>
      <c r="O33" s="104"/>
    </row>
    <row r="34" spans="2:15" ht="12.75" customHeight="1" x14ac:dyDescent="0.25">
      <c r="B34" s="30">
        <f t="shared" si="4"/>
        <v>46075</v>
      </c>
      <c r="C34" s="31">
        <f t="shared" si="0"/>
        <v>46075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103"/>
      <c r="O34" s="104"/>
    </row>
    <row r="35" spans="2:15" ht="12.75" customHeight="1" x14ac:dyDescent="0.25">
      <c r="B35" s="30">
        <f t="shared" si="4"/>
        <v>46076</v>
      </c>
      <c r="C35" s="31">
        <f t="shared" si="0"/>
        <v>46076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46077</v>
      </c>
      <c r="C36" s="31">
        <f t="shared" si="0"/>
        <v>46077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46078</v>
      </c>
      <c r="C37" s="31">
        <f t="shared" si="0"/>
        <v>46078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46079</v>
      </c>
      <c r="C38" s="31">
        <f t="shared" ref="C38:C40" si="6">B38</f>
        <v>46079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46080</v>
      </c>
      <c r="C39" s="31">
        <f t="shared" si="6"/>
        <v>46080</v>
      </c>
      <c r="D39" s="32"/>
      <c r="E39" s="33"/>
      <c r="F39" s="34"/>
      <c r="G39" s="34"/>
      <c r="H39" s="34"/>
      <c r="I39" s="35">
        <f>ROUND(20*24*(F39-E39-(H39-G39)),0)/20</f>
        <v>0</v>
      </c>
      <c r="J39" s="36"/>
      <c r="K39" s="37">
        <f>IF(OR(J39=$N$13,J39=$N$14),ROUND(20*$G$6/5,1)/20,0)</f>
        <v>0</v>
      </c>
      <c r="L39" s="38">
        <f>I39+K39</f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46081</v>
      </c>
      <c r="C40" s="31">
        <f t="shared" si="6"/>
        <v>46081</v>
      </c>
      <c r="D40" s="32"/>
      <c r="E40" s="33"/>
      <c r="F40" s="34"/>
      <c r="G40" s="34"/>
      <c r="H40" s="34"/>
      <c r="I40" s="35">
        <f>ROUND(20*24*(F40-E40-(H40-G40)),0)/20</f>
        <v>0</v>
      </c>
      <c r="J40" s="36"/>
      <c r="K40" s="37">
        <f>IF(OR(J40=$N$13,J40=$N$14),ROUND(20*$G$6/5,1)/20,0)</f>
        <v>0</v>
      </c>
      <c r="L40" s="38">
        <f>I40+K40</f>
        <v>0</v>
      </c>
      <c r="M40" s="5" t="str">
        <f t="shared" si="3"/>
        <v xml:space="preserve"> </v>
      </c>
      <c r="N40" s="103"/>
      <c r="O40" s="104"/>
    </row>
    <row r="41" spans="2:15" ht="12.75" customHeight="1" thickBot="1" x14ac:dyDescent="0.3">
      <c r="B41" s="12"/>
      <c r="C41" s="68"/>
      <c r="D41" s="68"/>
      <c r="E41" s="69"/>
      <c r="F41" s="69"/>
      <c r="G41" s="69"/>
      <c r="H41" s="69"/>
      <c r="I41" s="70"/>
      <c r="J41" s="71"/>
      <c r="K41" s="70"/>
      <c r="L41" s="70"/>
      <c r="M41" s="5"/>
      <c r="N41" s="134"/>
      <c r="O41" s="135"/>
    </row>
    <row r="42" spans="2:15" ht="16.5" customHeight="1" x14ac:dyDescent="0.3">
      <c r="B42" s="12"/>
      <c r="C42" s="68"/>
      <c r="D42" s="68"/>
      <c r="E42" s="69"/>
      <c r="F42" s="69"/>
      <c r="G42" s="69"/>
      <c r="H42" s="69"/>
      <c r="I42" s="70"/>
      <c r="J42" s="7" t="s">
        <v>14</v>
      </c>
      <c r="K42" s="8"/>
      <c r="L42" s="63">
        <f>SUM(L12:L40)</f>
        <v>-184.8</v>
      </c>
      <c r="M42" s="5"/>
      <c r="N42" s="139"/>
      <c r="O42" s="140"/>
    </row>
    <row r="43" spans="2:15" ht="16.5" customHeight="1" x14ac:dyDescent="0.3">
      <c r="B43" s="12"/>
      <c r="C43" s="5"/>
      <c r="D43" s="5"/>
      <c r="E43" s="5"/>
      <c r="F43" s="5"/>
      <c r="G43" s="5"/>
      <c r="H43" s="5"/>
      <c r="I43" s="5"/>
      <c r="J43" s="9" t="str">
        <f>gennaio!J46</f>
        <v>Ore dovute:</v>
      </c>
      <c r="K43" s="10"/>
      <c r="L43" s="64">
        <f>COUNTIF(M13:M40,"??")*$G$6/5</f>
        <v>168</v>
      </c>
      <c r="M43" s="5"/>
      <c r="N43" s="103"/>
      <c r="O43" s="104"/>
    </row>
    <row r="44" spans="2:15" ht="16.5" customHeight="1" thickBot="1" x14ac:dyDescent="0.35">
      <c r="B44" s="65"/>
      <c r="C44" s="66"/>
      <c r="D44" s="66"/>
      <c r="E44" s="66"/>
      <c r="F44" s="66"/>
      <c r="G44" s="66"/>
      <c r="H44" s="66"/>
      <c r="I44" s="66"/>
      <c r="J44" s="92" t="str">
        <f>gennaio!J47</f>
        <v>Saldo:</v>
      </c>
      <c r="K44" s="93"/>
      <c r="L44" s="67">
        <f>L42-L43</f>
        <v>-352.8</v>
      </c>
      <c r="M44" s="66"/>
      <c r="N44" s="141"/>
      <c r="O44" s="142"/>
    </row>
  </sheetData>
  <mergeCells count="51"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6:F6"/>
    <mergeCell ref="G6:I6"/>
    <mergeCell ref="B7:F7"/>
    <mergeCell ref="G7:I7"/>
    <mergeCell ref="B8:F8"/>
    <mergeCell ref="G8:I8"/>
    <mergeCell ref="N21:O22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B12:D12"/>
    <mergeCell ref="N34:O34"/>
    <mergeCell ref="N40:O40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5:O35"/>
    <mergeCell ref="N36:O36"/>
    <mergeCell ref="N37:O37"/>
    <mergeCell ref="N38:O38"/>
    <mergeCell ref="N39:O39"/>
    <mergeCell ref="J44:K44"/>
    <mergeCell ref="N44:O44"/>
    <mergeCell ref="N41:O41"/>
    <mergeCell ref="N42:O42"/>
    <mergeCell ref="N43:O43"/>
  </mergeCells>
  <conditionalFormatting sqref="E13:H40 J13:J40">
    <cfRule type="expression" dxfId="21" priority="1" stopIfTrue="1">
      <formula>($M13=" ")</formula>
    </cfRule>
  </conditionalFormatting>
  <conditionalFormatting sqref="L44">
    <cfRule type="expression" dxfId="20" priority="6" stopIfTrue="1">
      <formula>($L$44&lt;0)</formula>
    </cfRule>
  </conditionalFormatting>
  <dataValidations count="1">
    <dataValidation type="list" allowBlank="1" showInputMessage="1" showErrorMessage="1" sqref="J13:J41" xr:uid="{AD5B1EA0-B62B-493F-9702-4F88FECEC73D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2F8-AEBF-41A8-BFC4-ED1018670A04}">
  <sheetPr codeName="Tabelle3"/>
  <dimension ref="B1:Q47"/>
  <sheetViews>
    <sheetView topLeftCell="A4"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441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DATE(G7,3,1)</f>
        <v>46082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febbraio!L44</f>
        <v>-352.8</v>
      </c>
      <c r="M12" s="13"/>
      <c r="N12" s="18"/>
      <c r="O12" s="19"/>
    </row>
    <row r="13" spans="2:15" x14ac:dyDescent="0.25">
      <c r="B13" s="20">
        <f>G8</f>
        <v>46082</v>
      </c>
      <c r="C13" s="21">
        <f>B13</f>
        <v>46082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5">
      <c r="B14" s="30">
        <f>B13+1</f>
        <v>46083</v>
      </c>
      <c r="C14" s="31">
        <f t="shared" ref="C14:C43" si="0">B14</f>
        <v>46083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5">
      <c r="B15" s="30">
        <f t="shared" ref="B15:B43" si="4">B14+1</f>
        <v>46084</v>
      </c>
      <c r="C15" s="31">
        <f t="shared" si="0"/>
        <v>46084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46085</v>
      </c>
      <c r="C16" s="31">
        <f t="shared" si="0"/>
        <v>46085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46086</v>
      </c>
      <c r="C17" s="31">
        <f t="shared" si="0"/>
        <v>46086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46087</v>
      </c>
      <c r="C18" s="31">
        <f t="shared" si="0"/>
        <v>46087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46088</v>
      </c>
      <c r="C19" s="31">
        <f t="shared" si="0"/>
        <v>46088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46089</v>
      </c>
      <c r="C20" s="31">
        <f t="shared" si="0"/>
        <v>46089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5">
      <c r="B21" s="30">
        <f t="shared" si="4"/>
        <v>46090</v>
      </c>
      <c r="C21" s="31">
        <f t="shared" si="0"/>
        <v>46090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46091</v>
      </c>
      <c r="C22" s="44">
        <f t="shared" si="0"/>
        <v>46091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46092</v>
      </c>
      <c r="C23" s="31">
        <f t="shared" si="0"/>
        <v>46092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46093</v>
      </c>
      <c r="C24" s="31">
        <f t="shared" si="0"/>
        <v>46093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46094</v>
      </c>
      <c r="C25" s="31">
        <f t="shared" si="0"/>
        <v>46094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46095</v>
      </c>
      <c r="C26" s="31">
        <f t="shared" si="0"/>
        <v>46095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103"/>
      <c r="O26" s="104"/>
    </row>
    <row r="27" spans="2:17" ht="12.75" customHeight="1" x14ac:dyDescent="0.25">
      <c r="B27" s="30">
        <f t="shared" si="4"/>
        <v>46096</v>
      </c>
      <c r="C27" s="31">
        <f t="shared" si="0"/>
        <v>46096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103"/>
      <c r="O27" s="104"/>
    </row>
    <row r="28" spans="2:17" ht="12.75" customHeight="1" x14ac:dyDescent="0.25">
      <c r="B28" s="30">
        <f t="shared" si="4"/>
        <v>46097</v>
      </c>
      <c r="C28" s="31">
        <f t="shared" si="0"/>
        <v>46097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46098</v>
      </c>
      <c r="C29" s="31">
        <f t="shared" si="0"/>
        <v>46098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46099</v>
      </c>
      <c r="C30" s="31">
        <f t="shared" si="0"/>
        <v>46099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46100</v>
      </c>
      <c r="C31" s="31">
        <f t="shared" si="0"/>
        <v>46100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46101</v>
      </c>
      <c r="C32" s="31">
        <f t="shared" si="0"/>
        <v>46101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46102</v>
      </c>
      <c r="C33" s="31">
        <f t="shared" si="0"/>
        <v>46102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103"/>
      <c r="O33" s="104"/>
    </row>
    <row r="34" spans="2:15" ht="12.75" customHeight="1" x14ac:dyDescent="0.25">
      <c r="B34" s="30">
        <f t="shared" si="4"/>
        <v>46103</v>
      </c>
      <c r="C34" s="31">
        <f t="shared" si="0"/>
        <v>46103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103"/>
      <c r="O34" s="104"/>
    </row>
    <row r="35" spans="2:15" ht="12.75" customHeight="1" x14ac:dyDescent="0.25">
      <c r="B35" s="30">
        <f t="shared" si="4"/>
        <v>46104</v>
      </c>
      <c r="C35" s="31">
        <f t="shared" si="0"/>
        <v>46104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46105</v>
      </c>
      <c r="C36" s="31">
        <f t="shared" si="0"/>
        <v>46105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46106</v>
      </c>
      <c r="C37" s="31">
        <f t="shared" si="0"/>
        <v>46106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46107</v>
      </c>
      <c r="C38" s="31">
        <f t="shared" si="0"/>
        <v>46107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46108</v>
      </c>
      <c r="C39" s="31">
        <f t="shared" si="0"/>
        <v>46108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46109</v>
      </c>
      <c r="C40" s="31">
        <f t="shared" si="0"/>
        <v>46109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</v>
      </c>
      <c r="N40" s="122"/>
      <c r="O40" s="123"/>
    </row>
    <row r="41" spans="2:15" ht="12.75" customHeight="1" x14ac:dyDescent="0.25">
      <c r="B41" s="30">
        <f t="shared" si="4"/>
        <v>46110</v>
      </c>
      <c r="C41" s="31">
        <f t="shared" si="0"/>
        <v>46110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</v>
      </c>
      <c r="N41" s="103"/>
      <c r="O41" s="104"/>
    </row>
    <row r="42" spans="2:15" ht="12.75" customHeight="1" x14ac:dyDescent="0.25">
      <c r="B42" s="30">
        <f t="shared" si="4"/>
        <v>46111</v>
      </c>
      <c r="C42" s="31">
        <f t="shared" si="0"/>
        <v>46111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thickBot="1" x14ac:dyDescent="0.3">
      <c r="B43" s="53">
        <f t="shared" si="4"/>
        <v>46112</v>
      </c>
      <c r="C43" s="54">
        <f t="shared" si="0"/>
        <v>46112</v>
      </c>
      <c r="D43" s="55"/>
      <c r="E43" s="56"/>
      <c r="F43" s="57"/>
      <c r="G43" s="57"/>
      <c r="H43" s="57"/>
      <c r="I43" s="58">
        <f t="shared" si="1"/>
        <v>0</v>
      </c>
      <c r="J43" s="59"/>
      <c r="K43" s="58">
        <f t="shared" si="5"/>
        <v>0</v>
      </c>
      <c r="L43" s="60">
        <f t="shared" si="2"/>
        <v>0</v>
      </c>
      <c r="M43" s="5" t="str">
        <f t="shared" si="3"/>
        <v xml:space="preserve">  </v>
      </c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SUM(L12:L43)</f>
        <v>-352.8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COUNTIF(M13:M43,"??")*$G$6/5</f>
        <v>184.8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-537.6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3 J13:J43">
    <cfRule type="expression" dxfId="19" priority="2" stopIfTrue="1">
      <formula>($M13=" ")</formula>
    </cfRule>
  </conditionalFormatting>
  <conditionalFormatting sqref="L47">
    <cfRule type="expression" dxfId="18" priority="1" stopIfTrue="1">
      <formula>($L$47&lt;0)</formula>
    </cfRule>
  </conditionalFormatting>
  <dataValidations count="1">
    <dataValidation type="list" allowBlank="1" showInputMessage="1" showErrorMessage="1" sqref="J13:J43" xr:uid="{6FCBA893-19D3-4C72-89E4-74802AB2E23C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6113-4892-4E85-800E-50779FED8198}">
  <sheetPr codeName="Tabelle4"/>
  <dimension ref="A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1:15" ht="13.8" thickBot="1" x14ac:dyDescent="0.3">
      <c r="A1" s="1">
        <f>gennaio!$G$7</f>
        <v>2026</v>
      </c>
    </row>
    <row r="2" spans="1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1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1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1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1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1:15" ht="16.2" thickBot="1" x14ac:dyDescent="0.35">
      <c r="B8" s="92" t="s">
        <v>5</v>
      </c>
      <c r="C8" s="109"/>
      <c r="D8" s="109"/>
      <c r="E8" s="109"/>
      <c r="F8" s="93"/>
      <c r="G8" s="98">
        <f>DATE(G7,4,1)</f>
        <v>46113</v>
      </c>
      <c r="H8" s="99"/>
      <c r="I8" s="100"/>
      <c r="J8" s="5"/>
      <c r="K8" s="5"/>
      <c r="L8" s="5"/>
      <c r="M8" s="5"/>
      <c r="N8" s="5"/>
      <c r="O8" s="6"/>
    </row>
    <row r="9" spans="1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1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1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marzo!L47</f>
        <v>-537.6</v>
      </c>
      <c r="M12" s="13"/>
      <c r="N12" s="18"/>
      <c r="O12" s="19"/>
    </row>
    <row r="13" spans="1:15" x14ac:dyDescent="0.25">
      <c r="B13" s="20">
        <f>G8</f>
        <v>46113</v>
      </c>
      <c r="C13" s="21">
        <f>B13</f>
        <v>46113</v>
      </c>
      <c r="D13" s="22"/>
      <c r="E13" s="72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1:15" x14ac:dyDescent="0.25">
      <c r="B14" s="30">
        <f>B13+1</f>
        <v>46114</v>
      </c>
      <c r="C14" s="31">
        <f t="shared" ref="C14:C42" si="0">B14</f>
        <v>46114</v>
      </c>
      <c r="D14" s="32"/>
      <c r="E14" s="7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1:15" x14ac:dyDescent="0.25">
      <c r="B15" s="30">
        <f t="shared" ref="B15:B42" si="4">B14+1</f>
        <v>46115</v>
      </c>
      <c r="C15" s="31">
        <f t="shared" si="0"/>
        <v>46115</v>
      </c>
      <c r="D15" s="32"/>
      <c r="E15" s="7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1:15" x14ac:dyDescent="0.25">
      <c r="B16" s="30">
        <f t="shared" si="4"/>
        <v>46116</v>
      </c>
      <c r="C16" s="31">
        <f t="shared" si="0"/>
        <v>46116</v>
      </c>
      <c r="D16" s="32"/>
      <c r="E16" s="7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</v>
      </c>
      <c r="N16" s="39" t="s">
        <v>20</v>
      </c>
      <c r="O16" s="40" t="s">
        <v>24</v>
      </c>
    </row>
    <row r="17" spans="2:17" x14ac:dyDescent="0.25">
      <c r="B17" s="30">
        <f t="shared" si="4"/>
        <v>46117</v>
      </c>
      <c r="C17" s="31">
        <f t="shared" si="0"/>
        <v>46117</v>
      </c>
      <c r="D17" s="32"/>
      <c r="E17" s="7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5">
      <c r="B18" s="30">
        <f t="shared" si="4"/>
        <v>46118</v>
      </c>
      <c r="C18" s="31">
        <f t="shared" si="0"/>
        <v>46118</v>
      </c>
      <c r="D18" s="32"/>
      <c r="E18" s="7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46119</v>
      </c>
      <c r="C19" s="31">
        <f t="shared" si="0"/>
        <v>46119</v>
      </c>
      <c r="D19" s="32"/>
      <c r="E19" s="7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46120</v>
      </c>
      <c r="C20" s="31">
        <f t="shared" si="0"/>
        <v>46120</v>
      </c>
      <c r="D20" s="32"/>
      <c r="E20" s="7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46121</v>
      </c>
      <c r="C21" s="31">
        <f t="shared" si="0"/>
        <v>46121</v>
      </c>
      <c r="D21" s="32"/>
      <c r="E21" s="7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46122</v>
      </c>
      <c r="C22" s="44">
        <f t="shared" si="0"/>
        <v>46122</v>
      </c>
      <c r="D22" s="45"/>
      <c r="E22" s="74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46123</v>
      </c>
      <c r="C23" s="31">
        <f t="shared" si="0"/>
        <v>46123</v>
      </c>
      <c r="D23" s="32"/>
      <c r="E23" s="7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</v>
      </c>
      <c r="N23" s="139"/>
      <c r="O23" s="140"/>
    </row>
    <row r="24" spans="2:17" ht="12.75" customHeight="1" x14ac:dyDescent="0.25">
      <c r="B24" s="30">
        <f t="shared" si="4"/>
        <v>46124</v>
      </c>
      <c r="C24" s="31">
        <f t="shared" si="0"/>
        <v>46124</v>
      </c>
      <c r="D24" s="32"/>
      <c r="E24" s="7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103" t="s">
        <v>45</v>
      </c>
      <c r="O24" s="123"/>
    </row>
    <row r="25" spans="2:17" ht="12.75" customHeight="1" x14ac:dyDescent="0.25">
      <c r="B25" s="30">
        <f t="shared" si="4"/>
        <v>46125</v>
      </c>
      <c r="C25" s="31">
        <f t="shared" si="0"/>
        <v>46125</v>
      </c>
      <c r="D25" s="32"/>
      <c r="E25" s="7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46126</v>
      </c>
      <c r="C26" s="31">
        <f t="shared" si="0"/>
        <v>46126</v>
      </c>
      <c r="D26" s="32"/>
      <c r="E26" s="7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46127</v>
      </c>
      <c r="C27" s="31">
        <f t="shared" si="0"/>
        <v>46127</v>
      </c>
      <c r="D27" s="32"/>
      <c r="E27" s="7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46128</v>
      </c>
      <c r="C28" s="31">
        <f t="shared" si="0"/>
        <v>46128</v>
      </c>
      <c r="D28" s="32"/>
      <c r="E28" s="7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46129</v>
      </c>
      <c r="C29" s="31">
        <f t="shared" si="0"/>
        <v>46129</v>
      </c>
      <c r="D29" s="32"/>
      <c r="E29" s="7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46130</v>
      </c>
      <c r="C30" s="31">
        <f t="shared" si="0"/>
        <v>46130</v>
      </c>
      <c r="D30" s="32"/>
      <c r="E30" s="7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</v>
      </c>
      <c r="N30" s="122"/>
      <c r="O30" s="123"/>
    </row>
    <row r="31" spans="2:17" ht="12.75" customHeight="1" x14ac:dyDescent="0.25">
      <c r="B31" s="30">
        <f t="shared" si="4"/>
        <v>46131</v>
      </c>
      <c r="C31" s="31">
        <f t="shared" si="0"/>
        <v>46131</v>
      </c>
      <c r="D31" s="32"/>
      <c r="E31" s="7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103"/>
      <c r="O31" s="104"/>
    </row>
    <row r="32" spans="2:17" ht="12.75" customHeight="1" x14ac:dyDescent="0.25">
      <c r="B32" s="30">
        <f t="shared" si="4"/>
        <v>46132</v>
      </c>
      <c r="C32" s="31">
        <f t="shared" si="0"/>
        <v>46132</v>
      </c>
      <c r="D32" s="32"/>
      <c r="E32" s="7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46133</v>
      </c>
      <c r="C33" s="31">
        <f t="shared" si="0"/>
        <v>46133</v>
      </c>
      <c r="D33" s="32"/>
      <c r="E33" s="7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46134</v>
      </c>
      <c r="C34" s="31">
        <f t="shared" si="0"/>
        <v>46134</v>
      </c>
      <c r="D34" s="32"/>
      <c r="E34" s="7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46135</v>
      </c>
      <c r="C35" s="31">
        <f t="shared" si="0"/>
        <v>46135</v>
      </c>
      <c r="D35" s="32"/>
      <c r="E35" s="7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46136</v>
      </c>
      <c r="C36" s="31">
        <f t="shared" si="0"/>
        <v>46136</v>
      </c>
      <c r="D36" s="32"/>
      <c r="E36" s="7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46137</v>
      </c>
      <c r="C37" s="31">
        <f t="shared" si="0"/>
        <v>46137</v>
      </c>
      <c r="D37" s="32"/>
      <c r="E37" s="7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</v>
      </c>
      <c r="N37" s="103"/>
      <c r="O37" s="104"/>
    </row>
    <row r="38" spans="2:15" ht="12.75" customHeight="1" x14ac:dyDescent="0.25">
      <c r="B38" s="30">
        <f t="shared" si="4"/>
        <v>46138</v>
      </c>
      <c r="C38" s="31">
        <f t="shared" si="0"/>
        <v>46138</v>
      </c>
      <c r="D38" s="32"/>
      <c r="E38" s="7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103"/>
      <c r="O38" s="104"/>
    </row>
    <row r="39" spans="2:15" ht="12.75" customHeight="1" x14ac:dyDescent="0.25">
      <c r="B39" s="30">
        <f t="shared" si="4"/>
        <v>46139</v>
      </c>
      <c r="C39" s="31">
        <f t="shared" si="0"/>
        <v>46139</v>
      </c>
      <c r="D39" s="32"/>
      <c r="E39" s="7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46140</v>
      </c>
      <c r="C40" s="31">
        <f t="shared" si="0"/>
        <v>46140</v>
      </c>
      <c r="D40" s="32"/>
      <c r="E40" s="7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46141</v>
      </c>
      <c r="C41" s="31">
        <f t="shared" si="0"/>
        <v>46141</v>
      </c>
      <c r="D41" s="32"/>
      <c r="E41" s="7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thickBot="1" x14ac:dyDescent="0.3">
      <c r="B42" s="53">
        <f t="shared" si="4"/>
        <v>46142</v>
      </c>
      <c r="C42" s="54">
        <f t="shared" si="0"/>
        <v>46142</v>
      </c>
      <c r="D42" s="55"/>
      <c r="E42" s="75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x14ac:dyDescent="0.25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SUM(L12:L42)</f>
        <v>-537.6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COUNTIF(M13:M42,"??")*$G$6/5</f>
        <v>184.8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-722.40000000000009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2 J13:J42">
    <cfRule type="expression" dxfId="17" priority="2" stopIfTrue="1">
      <formula>($M13=" ")</formula>
    </cfRule>
  </conditionalFormatting>
  <conditionalFormatting sqref="L47">
    <cfRule type="expression" dxfId="16" priority="1" stopIfTrue="1">
      <formula>($L$47&lt;0)</formula>
    </cfRule>
  </conditionalFormatting>
  <dataValidations count="1">
    <dataValidation type="list" allowBlank="1" showInputMessage="1" showErrorMessage="1" sqref="J13:J42" xr:uid="{A8CE6B18-E250-43D1-BBFF-85A421CC4C7B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20E1-470C-40F3-95CE-6E28C68D8C84}">
  <sheetPr codeName="Tabelle5"/>
  <dimension ref="A1:Q47"/>
  <sheetViews>
    <sheetView topLeftCell="A4"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1:15" ht="13.8" thickBot="1" x14ac:dyDescent="0.3"/>
    <row r="2" spans="1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1:15" ht="15.6" x14ac:dyDescent="0.3">
      <c r="A4" s="1">
        <f>gennaio!$G$7</f>
        <v>2026</v>
      </c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1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1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1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1:15" ht="16.2" thickBot="1" x14ac:dyDescent="0.35">
      <c r="B8" s="92" t="s">
        <v>5</v>
      </c>
      <c r="C8" s="109"/>
      <c r="D8" s="109"/>
      <c r="E8" s="109"/>
      <c r="F8" s="93"/>
      <c r="G8" s="149">
        <f>DATE(G7,5,1)</f>
        <v>46143</v>
      </c>
      <c r="H8" s="150"/>
      <c r="I8" s="151"/>
      <c r="J8" s="5"/>
      <c r="K8" s="5"/>
      <c r="L8" s="5"/>
      <c r="M8" s="5"/>
      <c r="N8" s="5"/>
      <c r="O8" s="6"/>
    </row>
    <row r="9" spans="1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1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1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aprile!L47</f>
        <v>-722.40000000000009</v>
      </c>
      <c r="M12" s="13"/>
      <c r="N12" s="18"/>
      <c r="O12" s="19"/>
    </row>
    <row r="13" spans="1:15" x14ac:dyDescent="0.25">
      <c r="B13" s="20">
        <f>G8</f>
        <v>46143</v>
      </c>
      <c r="C13" s="21">
        <f>B13</f>
        <v>46143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1:15" x14ac:dyDescent="0.25">
      <c r="B14" s="30">
        <f>B13+1</f>
        <v>46144</v>
      </c>
      <c r="C14" s="31">
        <f t="shared" ref="C14:C43" si="0">B14</f>
        <v>46144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</v>
      </c>
      <c r="N14" s="39" t="s">
        <v>18</v>
      </c>
      <c r="O14" s="40" t="s">
        <v>27</v>
      </c>
    </row>
    <row r="15" spans="1:15" x14ac:dyDescent="0.25">
      <c r="B15" s="30">
        <f t="shared" ref="B15:B43" si="4">B14+1</f>
        <v>46145</v>
      </c>
      <c r="C15" s="31">
        <f t="shared" si="0"/>
        <v>46145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</v>
      </c>
      <c r="N15" s="39" t="s">
        <v>19</v>
      </c>
      <c r="O15" s="40" t="s">
        <v>24</v>
      </c>
    </row>
    <row r="16" spans="1:15" x14ac:dyDescent="0.25">
      <c r="B16" s="30">
        <f t="shared" si="4"/>
        <v>46146</v>
      </c>
      <c r="C16" s="31">
        <f t="shared" si="0"/>
        <v>46146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46147</v>
      </c>
      <c r="C17" s="31">
        <f t="shared" si="0"/>
        <v>46147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46148</v>
      </c>
      <c r="C18" s="31">
        <f t="shared" si="0"/>
        <v>46148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46149</v>
      </c>
      <c r="C19" s="31">
        <f t="shared" si="0"/>
        <v>46149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46150</v>
      </c>
      <c r="C20" s="31">
        <f t="shared" si="0"/>
        <v>46150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46151</v>
      </c>
      <c r="C21" s="31">
        <f t="shared" si="0"/>
        <v>46151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46152</v>
      </c>
      <c r="C22" s="44">
        <f t="shared" si="0"/>
        <v>46152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46153</v>
      </c>
      <c r="C23" s="31">
        <f t="shared" si="0"/>
        <v>46153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46154</v>
      </c>
      <c r="C24" s="31">
        <f t="shared" si="0"/>
        <v>46154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46155</v>
      </c>
      <c r="C25" s="31">
        <f t="shared" si="0"/>
        <v>46155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46156</v>
      </c>
      <c r="C26" s="31">
        <f t="shared" si="0"/>
        <v>46156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46157</v>
      </c>
      <c r="C27" s="31">
        <f t="shared" si="0"/>
        <v>46157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46158</v>
      </c>
      <c r="C28" s="31">
        <f t="shared" si="0"/>
        <v>46158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</v>
      </c>
      <c r="N28" s="103"/>
      <c r="O28" s="104"/>
    </row>
    <row r="29" spans="2:17" ht="12.75" customHeight="1" x14ac:dyDescent="0.25">
      <c r="B29" s="30">
        <f t="shared" si="4"/>
        <v>46159</v>
      </c>
      <c r="C29" s="31">
        <f t="shared" si="0"/>
        <v>46159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</v>
      </c>
      <c r="N29" s="139"/>
      <c r="O29" s="140"/>
    </row>
    <row r="30" spans="2:17" ht="12.75" customHeight="1" x14ac:dyDescent="0.25">
      <c r="B30" s="30">
        <f t="shared" si="4"/>
        <v>46160</v>
      </c>
      <c r="C30" s="31">
        <f t="shared" si="0"/>
        <v>46160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46161</v>
      </c>
      <c r="C31" s="31">
        <f t="shared" si="0"/>
        <v>46161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46162</v>
      </c>
      <c r="C32" s="31">
        <f t="shared" si="0"/>
        <v>46162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46163</v>
      </c>
      <c r="C33" s="31">
        <f t="shared" si="0"/>
        <v>46163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46164</v>
      </c>
      <c r="C34" s="31">
        <f t="shared" si="0"/>
        <v>46164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46165</v>
      </c>
      <c r="C35" s="31">
        <f t="shared" si="0"/>
        <v>46165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</v>
      </c>
      <c r="N35" s="103"/>
      <c r="O35" s="104"/>
    </row>
    <row r="36" spans="2:15" ht="12.75" customHeight="1" x14ac:dyDescent="0.25">
      <c r="B36" s="30">
        <f t="shared" si="4"/>
        <v>46166</v>
      </c>
      <c r="C36" s="31">
        <f t="shared" si="0"/>
        <v>46166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</v>
      </c>
      <c r="N36" s="103"/>
      <c r="O36" s="104"/>
    </row>
    <row r="37" spans="2:15" ht="12.75" customHeight="1" x14ac:dyDescent="0.25">
      <c r="B37" s="30">
        <f t="shared" si="4"/>
        <v>46167</v>
      </c>
      <c r="C37" s="31">
        <f t="shared" si="0"/>
        <v>46167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46168</v>
      </c>
      <c r="C38" s="31">
        <f t="shared" si="0"/>
        <v>46168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46169</v>
      </c>
      <c r="C39" s="31">
        <f t="shared" si="0"/>
        <v>46169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46170</v>
      </c>
      <c r="C40" s="31">
        <f t="shared" si="0"/>
        <v>46170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46171</v>
      </c>
      <c r="C41" s="31">
        <f t="shared" si="0"/>
        <v>46171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x14ac:dyDescent="0.25">
      <c r="B42" s="30">
        <f t="shared" si="4"/>
        <v>46172</v>
      </c>
      <c r="C42" s="31">
        <f t="shared" si="0"/>
        <v>46172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</v>
      </c>
      <c r="N42" s="103"/>
      <c r="O42" s="104"/>
    </row>
    <row r="43" spans="2:15" ht="12.75" customHeight="1" thickBot="1" x14ac:dyDescent="0.3">
      <c r="B43" s="53">
        <f t="shared" si="4"/>
        <v>46173</v>
      </c>
      <c r="C43" s="54">
        <f t="shared" si="0"/>
        <v>46173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</v>
      </c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SUM(L12:L43)</f>
        <v>-722.40000000000009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COUNTIF(M13:M43,"??")*$G$6/5</f>
        <v>176.4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-898.80000000000007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3 J13:J43">
    <cfRule type="expression" dxfId="15" priority="2" stopIfTrue="1">
      <formula>($M13=" ")</formula>
    </cfRule>
  </conditionalFormatting>
  <conditionalFormatting sqref="L47">
    <cfRule type="expression" dxfId="14" priority="1" stopIfTrue="1">
      <formula>($L$47&lt;0)</formula>
    </cfRule>
  </conditionalFormatting>
  <dataValidations count="1">
    <dataValidation type="list" allowBlank="1" showInputMessage="1" showErrorMessage="1" sqref="J13:J43" xr:uid="{4963880D-FBFC-4FD7-83C5-D1A3A6E841A9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6E4B-E068-4013-9AD8-D4618E49EB8D}">
  <sheetPr codeName="Tabelle6"/>
  <dimension ref="A1:Q47"/>
  <sheetViews>
    <sheetView topLeftCell="A4"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441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1:15" ht="13.8" thickBot="1" x14ac:dyDescent="0.3"/>
    <row r="2" spans="1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1:15" ht="15.6" x14ac:dyDescent="0.3">
      <c r="A4" s="1">
        <f>gennaio!$G$7</f>
        <v>2026</v>
      </c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1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1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1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1:15" ht="16.2" thickBot="1" x14ac:dyDescent="0.35">
      <c r="B8" s="92" t="s">
        <v>5</v>
      </c>
      <c r="C8" s="109"/>
      <c r="D8" s="109"/>
      <c r="E8" s="109"/>
      <c r="F8" s="93"/>
      <c r="G8" s="98">
        <f>DATE(G7,6,1)</f>
        <v>46174</v>
      </c>
      <c r="H8" s="99"/>
      <c r="I8" s="100"/>
      <c r="J8" s="5"/>
      <c r="K8" s="5"/>
      <c r="L8" s="5"/>
      <c r="M8" s="5"/>
      <c r="N8" s="5"/>
      <c r="O8" s="6"/>
    </row>
    <row r="9" spans="1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1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1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maggio!L47</f>
        <v>-898.80000000000007</v>
      </c>
      <c r="M12" s="13"/>
      <c r="N12" s="18"/>
      <c r="O12" s="19"/>
    </row>
    <row r="13" spans="1:15" x14ac:dyDescent="0.25">
      <c r="B13" s="20">
        <f>G8</f>
        <v>46174</v>
      </c>
      <c r="C13" s="21">
        <f>B13</f>
        <v>46174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1:15" x14ac:dyDescent="0.25">
      <c r="B14" s="30">
        <f>B13+1</f>
        <v>46175</v>
      </c>
      <c r="C14" s="31">
        <f t="shared" ref="C14:C42" si="0">B14</f>
        <v>46175</v>
      </c>
      <c r="D14" s="32"/>
      <c r="E14" s="3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1:15" x14ac:dyDescent="0.25">
      <c r="B15" s="30">
        <f t="shared" ref="B15:B42" si="4">B14+1</f>
        <v>46176</v>
      </c>
      <c r="C15" s="31">
        <f t="shared" si="0"/>
        <v>46176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1:15" x14ac:dyDescent="0.25">
      <c r="B16" s="30">
        <f t="shared" si="4"/>
        <v>46177</v>
      </c>
      <c r="C16" s="31">
        <f t="shared" si="0"/>
        <v>46177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46178</v>
      </c>
      <c r="C17" s="31">
        <f t="shared" si="0"/>
        <v>46178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46179</v>
      </c>
      <c r="C18" s="31">
        <f t="shared" si="0"/>
        <v>46179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46180</v>
      </c>
      <c r="C19" s="31">
        <f t="shared" si="0"/>
        <v>46180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46181</v>
      </c>
      <c r="C20" s="31">
        <f t="shared" si="0"/>
        <v>46181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46182</v>
      </c>
      <c r="C21" s="31">
        <f t="shared" si="0"/>
        <v>46182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46183</v>
      </c>
      <c r="C22" s="44">
        <f t="shared" si="0"/>
        <v>46183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46184</v>
      </c>
      <c r="C23" s="31">
        <f t="shared" si="0"/>
        <v>46184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46185</v>
      </c>
      <c r="C24" s="31">
        <f t="shared" si="0"/>
        <v>46185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46186</v>
      </c>
      <c r="C25" s="31">
        <f t="shared" si="0"/>
        <v>46186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103"/>
      <c r="O25" s="104"/>
    </row>
    <row r="26" spans="2:17" ht="12.75" customHeight="1" x14ac:dyDescent="0.25">
      <c r="B26" s="30">
        <f t="shared" si="4"/>
        <v>46187</v>
      </c>
      <c r="C26" s="31">
        <f t="shared" si="0"/>
        <v>46187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103"/>
      <c r="O26" s="104"/>
    </row>
    <row r="27" spans="2:17" ht="12.75" customHeight="1" x14ac:dyDescent="0.25">
      <c r="B27" s="30">
        <f t="shared" si="4"/>
        <v>46188</v>
      </c>
      <c r="C27" s="31">
        <f t="shared" si="0"/>
        <v>46188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46189</v>
      </c>
      <c r="C28" s="31">
        <f t="shared" si="0"/>
        <v>46189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46190</v>
      </c>
      <c r="C29" s="31">
        <f t="shared" si="0"/>
        <v>46190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46191</v>
      </c>
      <c r="C30" s="31">
        <f t="shared" si="0"/>
        <v>46191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46192</v>
      </c>
      <c r="C31" s="31">
        <f t="shared" si="0"/>
        <v>46192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46193</v>
      </c>
      <c r="C32" s="31">
        <f t="shared" si="0"/>
        <v>46193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103"/>
      <c r="O32" s="104"/>
    </row>
    <row r="33" spans="2:15" ht="12.75" customHeight="1" x14ac:dyDescent="0.25">
      <c r="B33" s="30">
        <f t="shared" si="4"/>
        <v>46194</v>
      </c>
      <c r="C33" s="31">
        <f t="shared" si="0"/>
        <v>46194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103"/>
      <c r="O33" s="104"/>
    </row>
    <row r="34" spans="2:15" ht="12.75" customHeight="1" x14ac:dyDescent="0.25">
      <c r="B34" s="30">
        <f t="shared" si="4"/>
        <v>46195</v>
      </c>
      <c r="C34" s="31">
        <f t="shared" si="0"/>
        <v>46195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46196</v>
      </c>
      <c r="C35" s="31">
        <f t="shared" si="0"/>
        <v>46196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46197</v>
      </c>
      <c r="C36" s="31">
        <f t="shared" si="0"/>
        <v>46197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46198</v>
      </c>
      <c r="C37" s="31">
        <f t="shared" si="0"/>
        <v>46198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46199</v>
      </c>
      <c r="C38" s="31">
        <f t="shared" si="0"/>
        <v>46199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46200</v>
      </c>
      <c r="C39" s="31">
        <f t="shared" si="0"/>
        <v>46200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39"/>
      <c r="O39" s="140"/>
    </row>
    <row r="40" spans="2:15" ht="12.75" customHeight="1" x14ac:dyDescent="0.25">
      <c r="B40" s="30">
        <f t="shared" si="4"/>
        <v>46201</v>
      </c>
      <c r="C40" s="31">
        <f t="shared" si="0"/>
        <v>46201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</v>
      </c>
      <c r="N40" s="122"/>
      <c r="O40" s="123"/>
    </row>
    <row r="41" spans="2:15" ht="12.75" customHeight="1" x14ac:dyDescent="0.25">
      <c r="B41" s="30">
        <f t="shared" si="4"/>
        <v>46202</v>
      </c>
      <c r="C41" s="31">
        <f t="shared" si="0"/>
        <v>46202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thickBot="1" x14ac:dyDescent="0.3">
      <c r="B42" s="53">
        <f t="shared" si="4"/>
        <v>46203</v>
      </c>
      <c r="C42" s="54">
        <f t="shared" si="0"/>
        <v>46203</v>
      </c>
      <c r="D42" s="55"/>
      <c r="E42" s="56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x14ac:dyDescent="0.25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SUM(L12:L42)</f>
        <v>-898.80000000000007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COUNTIF(M13:M42,"??")*$G$6/5</f>
        <v>184.8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-1083.6000000000001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2 J13:J42">
    <cfRule type="expression" dxfId="13" priority="2" stopIfTrue="1">
      <formula>($M13=" ")</formula>
    </cfRule>
  </conditionalFormatting>
  <conditionalFormatting sqref="L47">
    <cfRule type="expression" dxfId="12" priority="1" stopIfTrue="1">
      <formula>($L$47&lt;0)</formula>
    </cfRule>
  </conditionalFormatting>
  <dataValidations count="1">
    <dataValidation type="list" allowBlank="1" showInputMessage="1" showErrorMessage="1" sqref="J13:J42" xr:uid="{0BC57FBF-4083-4498-AFE5-CD8B93AC314A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513E-C6C4-4049-B2E5-845241F18985}">
  <sheetPr codeName="Tabelle7"/>
  <dimension ref="B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DATE(G7,7,1)</f>
        <v>46204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giugno!L47</f>
        <v>-1083.6000000000001</v>
      </c>
      <c r="M12" s="13"/>
      <c r="N12" s="18"/>
      <c r="O12" s="19"/>
    </row>
    <row r="13" spans="2:15" x14ac:dyDescent="0.25">
      <c r="B13" s="20">
        <f>G8</f>
        <v>46204</v>
      </c>
      <c r="C13" s="21">
        <f>B13</f>
        <v>46204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IF(OR(J13=$N$13,J13=$N$14,),ROUND(20*$G$6/5,1)/20,0)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5">
      <c r="B14" s="30">
        <f>B13+1</f>
        <v>46205</v>
      </c>
      <c r="C14" s="31">
        <f t="shared" ref="C14:C43" si="0">B14</f>
        <v>46205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5">
      <c r="B15" s="30">
        <f t="shared" ref="B15:B43" si="4">B14+1</f>
        <v>46206</v>
      </c>
      <c r="C15" s="31">
        <f t="shared" si="0"/>
        <v>46206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46207</v>
      </c>
      <c r="C16" s="31">
        <f t="shared" si="0"/>
        <v>46207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</v>
      </c>
      <c r="N16" s="39" t="s">
        <v>20</v>
      </c>
      <c r="O16" s="40" t="s">
        <v>24</v>
      </c>
    </row>
    <row r="17" spans="2:17" x14ac:dyDescent="0.25">
      <c r="B17" s="30">
        <f t="shared" si="4"/>
        <v>46208</v>
      </c>
      <c r="C17" s="31">
        <f t="shared" si="0"/>
        <v>46208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5">
      <c r="B18" s="30">
        <f t="shared" si="4"/>
        <v>46209</v>
      </c>
      <c r="C18" s="31">
        <f t="shared" si="0"/>
        <v>46209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46210</v>
      </c>
      <c r="C19" s="31">
        <f t="shared" si="0"/>
        <v>46210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46211</v>
      </c>
      <c r="C20" s="31">
        <f t="shared" si="0"/>
        <v>46211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46212</v>
      </c>
      <c r="C21" s="31">
        <f t="shared" si="0"/>
        <v>46212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46213</v>
      </c>
      <c r="C22" s="44">
        <f t="shared" si="0"/>
        <v>46213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46214</v>
      </c>
      <c r="C23" s="31">
        <f t="shared" si="0"/>
        <v>46214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</v>
      </c>
      <c r="N23" s="139"/>
      <c r="O23" s="140"/>
    </row>
    <row r="24" spans="2:17" ht="12.75" customHeight="1" x14ac:dyDescent="0.25">
      <c r="B24" s="30">
        <f t="shared" si="4"/>
        <v>46215</v>
      </c>
      <c r="C24" s="31">
        <f t="shared" si="0"/>
        <v>46215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103" t="s">
        <v>45</v>
      </c>
      <c r="O24" s="123"/>
    </row>
    <row r="25" spans="2:17" ht="12.75" customHeight="1" x14ac:dyDescent="0.25">
      <c r="B25" s="30">
        <f t="shared" si="4"/>
        <v>46216</v>
      </c>
      <c r="C25" s="31">
        <f t="shared" si="0"/>
        <v>46216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46217</v>
      </c>
      <c r="C26" s="31">
        <f t="shared" si="0"/>
        <v>46217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46218</v>
      </c>
      <c r="C27" s="31">
        <f t="shared" si="0"/>
        <v>46218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46219</v>
      </c>
      <c r="C28" s="31">
        <f t="shared" si="0"/>
        <v>46219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46220</v>
      </c>
      <c r="C29" s="31">
        <f t="shared" si="0"/>
        <v>46220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46221</v>
      </c>
      <c r="C30" s="31">
        <f t="shared" si="0"/>
        <v>46221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</v>
      </c>
      <c r="N30" s="122"/>
      <c r="O30" s="123"/>
    </row>
    <row r="31" spans="2:17" ht="12.75" customHeight="1" x14ac:dyDescent="0.25">
      <c r="B31" s="30">
        <f t="shared" si="4"/>
        <v>46222</v>
      </c>
      <c r="C31" s="31">
        <f t="shared" si="0"/>
        <v>46222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103"/>
      <c r="O31" s="104"/>
    </row>
    <row r="32" spans="2:17" ht="12.75" customHeight="1" x14ac:dyDescent="0.25">
      <c r="B32" s="30">
        <f t="shared" si="4"/>
        <v>46223</v>
      </c>
      <c r="C32" s="31">
        <f t="shared" si="0"/>
        <v>46223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46224</v>
      </c>
      <c r="C33" s="31">
        <f t="shared" si="0"/>
        <v>46224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46225</v>
      </c>
      <c r="C34" s="31">
        <f t="shared" si="0"/>
        <v>46225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46226</v>
      </c>
      <c r="C35" s="31">
        <f t="shared" si="0"/>
        <v>46226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46227</v>
      </c>
      <c r="C36" s="31">
        <f t="shared" si="0"/>
        <v>46227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46228</v>
      </c>
      <c r="C37" s="31">
        <f t="shared" si="0"/>
        <v>46228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</v>
      </c>
      <c r="N37" s="103"/>
      <c r="O37" s="104"/>
    </row>
    <row r="38" spans="2:15" ht="12.75" customHeight="1" x14ac:dyDescent="0.25">
      <c r="B38" s="30">
        <f t="shared" si="4"/>
        <v>46229</v>
      </c>
      <c r="C38" s="31">
        <f t="shared" si="0"/>
        <v>46229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103"/>
      <c r="O38" s="104"/>
    </row>
    <row r="39" spans="2:15" ht="12.75" customHeight="1" x14ac:dyDescent="0.25">
      <c r="B39" s="30">
        <f t="shared" si="4"/>
        <v>46230</v>
      </c>
      <c r="C39" s="31">
        <f t="shared" si="0"/>
        <v>46230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46231</v>
      </c>
      <c r="C40" s="31">
        <f t="shared" si="0"/>
        <v>46231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46232</v>
      </c>
      <c r="C41" s="31">
        <f t="shared" si="0"/>
        <v>46232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x14ac:dyDescent="0.25">
      <c r="B42" s="30">
        <f t="shared" si="4"/>
        <v>46233</v>
      </c>
      <c r="C42" s="31">
        <f t="shared" si="0"/>
        <v>46233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thickBot="1" x14ac:dyDescent="0.3">
      <c r="B43" s="53">
        <f t="shared" si="4"/>
        <v>46234</v>
      </c>
      <c r="C43" s="54">
        <f t="shared" si="0"/>
        <v>46234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 </v>
      </c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SUM(L12:L43)</f>
        <v>-1083.6000000000001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COUNTIF(M13:M43,"??")*$G$6/5</f>
        <v>193.2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-1276.8000000000002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3 J13:J43">
    <cfRule type="expression" dxfId="11" priority="2" stopIfTrue="1">
      <formula>($M13=" ")</formula>
    </cfRule>
  </conditionalFormatting>
  <conditionalFormatting sqref="L47">
    <cfRule type="expression" dxfId="10" priority="1" stopIfTrue="1">
      <formula>($L$47&lt;0)</formula>
    </cfRule>
  </conditionalFormatting>
  <dataValidations count="1">
    <dataValidation type="list" allowBlank="1" showInputMessage="1" showErrorMessage="1" sqref="J13:J43" xr:uid="{5A740F7E-3DDC-4B6D-A796-077A75B62038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5AB7-98FE-4C29-9451-C6A13F1895AF}">
  <sheetPr codeName="Tabelle8"/>
  <dimension ref="B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DATE(G7,8,1)</f>
        <v>46235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luglio!L47</f>
        <v>-1276.8000000000002</v>
      </c>
      <c r="M12" s="13"/>
      <c r="N12" s="18"/>
      <c r="O12" s="19"/>
    </row>
    <row r="13" spans="2:15" x14ac:dyDescent="0.25">
      <c r="B13" s="20">
        <f>G8</f>
        <v>46235</v>
      </c>
      <c r="C13" s="21">
        <f>B13</f>
        <v>46235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5">
      <c r="B14" s="30">
        <f>B13+1</f>
        <v>46236</v>
      </c>
      <c r="C14" s="31">
        <f t="shared" ref="C14:C43" si="0">B14</f>
        <v>46236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</v>
      </c>
      <c r="N14" s="39" t="s">
        <v>18</v>
      </c>
      <c r="O14" s="40" t="s">
        <v>27</v>
      </c>
    </row>
    <row r="15" spans="2:15" x14ac:dyDescent="0.25">
      <c r="B15" s="30">
        <f t="shared" ref="B15:B43" si="4">B14+1</f>
        <v>46237</v>
      </c>
      <c r="C15" s="31">
        <f t="shared" si="0"/>
        <v>46237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46238</v>
      </c>
      <c r="C16" s="31">
        <f t="shared" si="0"/>
        <v>46238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46239</v>
      </c>
      <c r="C17" s="31">
        <f t="shared" si="0"/>
        <v>46239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5">
      <c r="B18" s="30">
        <f t="shared" si="4"/>
        <v>46240</v>
      </c>
      <c r="C18" s="31">
        <f t="shared" si="0"/>
        <v>46240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46241</v>
      </c>
      <c r="C19" s="31">
        <f t="shared" si="0"/>
        <v>46241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46242</v>
      </c>
      <c r="C20" s="31">
        <f t="shared" si="0"/>
        <v>46242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5">
      <c r="B21" s="30">
        <f t="shared" si="4"/>
        <v>46243</v>
      </c>
      <c r="C21" s="31">
        <f t="shared" si="0"/>
        <v>46243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46244</v>
      </c>
      <c r="C22" s="44">
        <f t="shared" si="0"/>
        <v>46244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46245</v>
      </c>
      <c r="C23" s="31">
        <f t="shared" si="0"/>
        <v>46245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46246</v>
      </c>
      <c r="C24" s="31">
        <f t="shared" si="0"/>
        <v>46246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103" t="s">
        <v>45</v>
      </c>
      <c r="O24" s="123"/>
    </row>
    <row r="25" spans="2:17" ht="12.75" customHeight="1" x14ac:dyDescent="0.25">
      <c r="B25" s="30">
        <f t="shared" si="4"/>
        <v>46247</v>
      </c>
      <c r="C25" s="31">
        <f t="shared" si="0"/>
        <v>46247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103"/>
      <c r="O25" s="104"/>
    </row>
    <row r="26" spans="2:17" ht="12.75" customHeight="1" x14ac:dyDescent="0.25">
      <c r="B26" s="30">
        <f t="shared" si="4"/>
        <v>46248</v>
      </c>
      <c r="C26" s="31">
        <f t="shared" si="0"/>
        <v>46248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46249</v>
      </c>
      <c r="C27" s="31">
        <f t="shared" si="0"/>
        <v>46249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103"/>
      <c r="O27" s="104"/>
    </row>
    <row r="28" spans="2:17" ht="12.75" customHeight="1" x14ac:dyDescent="0.25">
      <c r="B28" s="30">
        <f t="shared" si="4"/>
        <v>46250</v>
      </c>
      <c r="C28" s="31">
        <f t="shared" si="0"/>
        <v>46250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</v>
      </c>
      <c r="N28" s="103"/>
      <c r="O28" s="104"/>
    </row>
    <row r="29" spans="2:17" ht="12.75" customHeight="1" x14ac:dyDescent="0.25">
      <c r="B29" s="30">
        <f t="shared" si="4"/>
        <v>46251</v>
      </c>
      <c r="C29" s="31">
        <f t="shared" si="0"/>
        <v>46251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46252</v>
      </c>
      <c r="C30" s="31">
        <f t="shared" si="0"/>
        <v>46252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46253</v>
      </c>
      <c r="C31" s="31">
        <f t="shared" si="0"/>
        <v>46253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103"/>
      <c r="O31" s="104"/>
    </row>
    <row r="32" spans="2:17" ht="12.75" customHeight="1" x14ac:dyDescent="0.25">
      <c r="B32" s="30">
        <f t="shared" si="4"/>
        <v>46254</v>
      </c>
      <c r="C32" s="31">
        <f t="shared" si="0"/>
        <v>46254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103"/>
      <c r="O32" s="104"/>
    </row>
    <row r="33" spans="2:15" ht="12.75" customHeight="1" x14ac:dyDescent="0.25">
      <c r="B33" s="30">
        <f t="shared" si="4"/>
        <v>46255</v>
      </c>
      <c r="C33" s="31">
        <f t="shared" si="0"/>
        <v>46255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46256</v>
      </c>
      <c r="C34" s="31">
        <f t="shared" si="0"/>
        <v>46256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103"/>
      <c r="O34" s="104"/>
    </row>
    <row r="35" spans="2:15" ht="12.75" customHeight="1" x14ac:dyDescent="0.25">
      <c r="B35" s="30">
        <f t="shared" si="4"/>
        <v>46257</v>
      </c>
      <c r="C35" s="31">
        <f t="shared" si="0"/>
        <v>46257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</v>
      </c>
      <c r="N35" s="103"/>
      <c r="O35" s="104"/>
    </row>
    <row r="36" spans="2:15" ht="12.75" customHeight="1" x14ac:dyDescent="0.25">
      <c r="B36" s="30">
        <f t="shared" si="4"/>
        <v>46258</v>
      </c>
      <c r="C36" s="31">
        <f t="shared" si="0"/>
        <v>46258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46259</v>
      </c>
      <c r="C37" s="31">
        <f t="shared" si="0"/>
        <v>46259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46260</v>
      </c>
      <c r="C38" s="31">
        <f t="shared" si="0"/>
        <v>46260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103"/>
      <c r="O38" s="104"/>
    </row>
    <row r="39" spans="2:15" ht="12.75" customHeight="1" x14ac:dyDescent="0.25">
      <c r="B39" s="30">
        <f t="shared" si="4"/>
        <v>46261</v>
      </c>
      <c r="C39" s="31">
        <f t="shared" si="0"/>
        <v>46261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39"/>
      <c r="O39" s="140"/>
    </row>
    <row r="40" spans="2:15" ht="12.75" customHeight="1" x14ac:dyDescent="0.25">
      <c r="B40" s="30">
        <f t="shared" si="4"/>
        <v>46262</v>
      </c>
      <c r="C40" s="31">
        <f t="shared" si="0"/>
        <v>46262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46263</v>
      </c>
      <c r="C41" s="31">
        <f t="shared" si="0"/>
        <v>46263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</v>
      </c>
      <c r="N41" s="103"/>
      <c r="O41" s="104"/>
    </row>
    <row r="42" spans="2:15" ht="12.75" customHeight="1" x14ac:dyDescent="0.25">
      <c r="B42" s="30">
        <f t="shared" si="4"/>
        <v>46264</v>
      </c>
      <c r="C42" s="31">
        <f t="shared" si="0"/>
        <v>46264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</v>
      </c>
      <c r="N42" s="103"/>
      <c r="O42" s="104"/>
    </row>
    <row r="43" spans="2:15" ht="12.75" customHeight="1" thickBot="1" x14ac:dyDescent="0.3">
      <c r="B43" s="53">
        <f t="shared" si="4"/>
        <v>46265</v>
      </c>
      <c r="C43" s="54">
        <f t="shared" si="0"/>
        <v>46265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 </v>
      </c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SUM(L12:L43)</f>
        <v>-1276.8000000000002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COUNTIF(M13:M43,"??")*$G$6/5</f>
        <v>176.4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-1453.2000000000003</v>
      </c>
      <c r="M47" s="66"/>
      <c r="N47" s="141"/>
      <c r="O47" s="142"/>
    </row>
  </sheetData>
  <mergeCells count="56"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3 J13:J43">
    <cfRule type="expression" dxfId="9" priority="2" stopIfTrue="1">
      <formula>($M13=" ")</formula>
    </cfRule>
  </conditionalFormatting>
  <conditionalFormatting sqref="L47">
    <cfRule type="expression" dxfId="8" priority="1" stopIfTrue="1">
      <formula>($L$47&lt;0)</formula>
    </cfRule>
  </conditionalFormatting>
  <dataValidations count="1">
    <dataValidation type="list" allowBlank="1" showInputMessage="1" showErrorMessage="1" sqref="J13:J43" xr:uid="{4E037C77-EC1A-4B52-A207-8EEFD0EE1A3B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51E4-B766-45CB-AC3C-B8D3A5B1F654}">
  <sheetPr codeName="Tabelle9"/>
  <dimension ref="B1:Q47"/>
  <sheetViews>
    <sheetView zoomScale="80" zoomScaleNormal="80" workbookViewId="0">
      <selection activeCell="G7" sqref="G7:I7"/>
    </sheetView>
  </sheetViews>
  <sheetFormatPr baseColWidth="10" defaultColWidth="9.109375" defaultRowHeight="13.2" x14ac:dyDescent="0.25"/>
  <cols>
    <col min="1" max="1" width="3.44140625" style="1" customWidth="1"/>
    <col min="2" max="2" width="4.554687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9.109375" style="1"/>
  </cols>
  <sheetData>
    <row r="1" spans="2:15" ht="13.8" thickBot="1" x14ac:dyDescent="0.3"/>
    <row r="2" spans="2:15" ht="25.2" thickBot="1" x14ac:dyDescent="0.4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6" x14ac:dyDescent="0.3">
      <c r="B4" s="96" t="s">
        <v>1</v>
      </c>
      <c r="C4" s="105"/>
      <c r="D4" s="105"/>
      <c r="E4" s="105"/>
      <c r="F4" s="97"/>
      <c r="G4" s="146" t="s">
        <v>37</v>
      </c>
      <c r="H4" s="147"/>
      <c r="I4" s="148"/>
      <c r="J4" s="96" t="s">
        <v>47</v>
      </c>
      <c r="K4" s="97"/>
      <c r="L4" s="111" t="s">
        <v>48</v>
      </c>
      <c r="M4" s="111"/>
      <c r="N4" s="112"/>
      <c r="O4" s="6"/>
    </row>
    <row r="5" spans="2:15" ht="16.2" thickBot="1" x14ac:dyDescent="0.35">
      <c r="B5" s="106" t="s">
        <v>2</v>
      </c>
      <c r="C5" s="107"/>
      <c r="D5" s="107"/>
      <c r="E5" s="107"/>
      <c r="F5" s="108"/>
      <c r="G5" s="143" t="s">
        <v>26</v>
      </c>
      <c r="H5" s="144"/>
      <c r="I5" s="145"/>
      <c r="J5" s="87" t="s">
        <v>49</v>
      </c>
      <c r="K5" s="88"/>
      <c r="L5" s="89" t="s">
        <v>50</v>
      </c>
      <c r="M5" s="90"/>
      <c r="N5" s="91"/>
      <c r="O5" s="6"/>
    </row>
    <row r="6" spans="2:15" ht="15.6" x14ac:dyDescent="0.3">
      <c r="B6" s="106" t="s">
        <v>3</v>
      </c>
      <c r="C6" s="107"/>
      <c r="D6" s="107"/>
      <c r="E6" s="107"/>
      <c r="F6" s="108"/>
      <c r="G6" s="143">
        <v>42</v>
      </c>
      <c r="H6" s="144"/>
      <c r="I6" s="145"/>
      <c r="J6" s="5"/>
      <c r="K6" s="5"/>
      <c r="L6" s="5"/>
      <c r="M6" s="11"/>
      <c r="N6" s="11"/>
      <c r="O6" s="6"/>
    </row>
    <row r="7" spans="2:15" ht="15.6" x14ac:dyDescent="0.3">
      <c r="B7" s="106" t="s">
        <v>4</v>
      </c>
      <c r="C7" s="107"/>
      <c r="D7" s="107"/>
      <c r="E7" s="107"/>
      <c r="F7" s="108"/>
      <c r="G7" s="143">
        <f>gennaio!$G$7</f>
        <v>2026</v>
      </c>
      <c r="H7" s="144"/>
      <c r="I7" s="145"/>
      <c r="J7" s="5"/>
      <c r="K7" s="5"/>
      <c r="L7" s="5"/>
      <c r="M7" s="5"/>
      <c r="N7" s="5"/>
      <c r="O7" s="6"/>
    </row>
    <row r="8" spans="2:15" ht="16.2" thickBot="1" x14ac:dyDescent="0.35">
      <c r="B8" s="92" t="s">
        <v>5</v>
      </c>
      <c r="C8" s="109"/>
      <c r="D8" s="109"/>
      <c r="E8" s="109"/>
      <c r="F8" s="93"/>
      <c r="G8" s="98">
        <f>DATE(G7,9,1)</f>
        <v>46266</v>
      </c>
      <c r="H8" s="99"/>
      <c r="I8" s="100"/>
      <c r="J8" s="5"/>
      <c r="K8" s="5"/>
      <c r="L8" s="5"/>
      <c r="M8" s="5"/>
      <c r="N8" s="5"/>
      <c r="O8" s="6"/>
    </row>
    <row r="9" spans="2:15" ht="13.8" thickBo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5">
      <c r="B10" s="116" t="s">
        <v>6</v>
      </c>
      <c r="C10" s="117"/>
      <c r="D10" s="118"/>
      <c r="E10" s="101" t="s">
        <v>7</v>
      </c>
      <c r="F10" s="83" t="s">
        <v>8</v>
      </c>
      <c r="G10" s="83" t="s">
        <v>9</v>
      </c>
      <c r="H10" s="83" t="s">
        <v>10</v>
      </c>
      <c r="I10" s="83" t="s">
        <v>11</v>
      </c>
      <c r="J10" s="83" t="s">
        <v>12</v>
      </c>
      <c r="K10" s="83" t="s">
        <v>13</v>
      </c>
      <c r="L10" s="85" t="s">
        <v>14</v>
      </c>
      <c r="M10" s="5"/>
      <c r="N10" s="124" t="s">
        <v>16</v>
      </c>
      <c r="O10" s="126" t="s">
        <v>23</v>
      </c>
    </row>
    <row r="11" spans="2:15" s="14" customFormat="1" ht="16.5" customHeight="1" thickBot="1" x14ac:dyDescent="0.3">
      <c r="B11" s="119"/>
      <c r="C11" s="120"/>
      <c r="D11" s="121"/>
      <c r="E11" s="102"/>
      <c r="F11" s="84"/>
      <c r="G11" s="84"/>
      <c r="H11" s="84"/>
      <c r="I11" s="84"/>
      <c r="J11" s="84"/>
      <c r="K11" s="84"/>
      <c r="L11" s="86"/>
      <c r="M11" s="13"/>
      <c r="N11" s="125"/>
      <c r="O11" s="127"/>
    </row>
    <row r="12" spans="2:15" s="14" customFormat="1" ht="40.5" customHeight="1" thickBot="1" x14ac:dyDescent="0.35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agosto!L47</f>
        <v>-1453.2000000000003</v>
      </c>
      <c r="M12" s="13"/>
      <c r="N12" s="18"/>
      <c r="O12" s="19"/>
    </row>
    <row r="13" spans="2:15" x14ac:dyDescent="0.25">
      <c r="B13" s="20">
        <f>G8</f>
        <v>46266</v>
      </c>
      <c r="C13" s="21">
        <f>B13</f>
        <v>46266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5">
      <c r="B14" s="30">
        <f>B13+1</f>
        <v>46267</v>
      </c>
      <c r="C14" s="31">
        <f t="shared" ref="C14:C42" si="0">B14</f>
        <v>46267</v>
      </c>
      <c r="D14" s="32"/>
      <c r="E14" s="3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5">
      <c r="B15" s="30">
        <f t="shared" ref="B15:B42" si="4">B14+1</f>
        <v>46268</v>
      </c>
      <c r="C15" s="31">
        <f t="shared" si="0"/>
        <v>46268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5">
      <c r="B16" s="30">
        <f t="shared" si="4"/>
        <v>46269</v>
      </c>
      <c r="C16" s="31">
        <f t="shared" si="0"/>
        <v>46269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5">
      <c r="B17" s="30">
        <f t="shared" si="4"/>
        <v>46270</v>
      </c>
      <c r="C17" s="31">
        <f t="shared" si="0"/>
        <v>46270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5">
      <c r="B18" s="30">
        <f t="shared" si="4"/>
        <v>46271</v>
      </c>
      <c r="C18" s="31">
        <f t="shared" si="0"/>
        <v>46271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3">
      <c r="B19" s="30">
        <f t="shared" si="4"/>
        <v>46272</v>
      </c>
      <c r="C19" s="31">
        <f t="shared" si="0"/>
        <v>46272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3">
      <c r="B20" s="30">
        <f t="shared" si="4"/>
        <v>46273</v>
      </c>
      <c r="C20" s="31">
        <f t="shared" si="0"/>
        <v>46273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5">
      <c r="B21" s="30">
        <f t="shared" si="4"/>
        <v>46274</v>
      </c>
      <c r="C21" s="31">
        <f t="shared" si="0"/>
        <v>46274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130" t="s">
        <v>51</v>
      </c>
      <c r="O21" s="131"/>
    </row>
    <row r="22" spans="2:17" s="52" customFormat="1" ht="12.75" customHeight="1" thickBot="1" x14ac:dyDescent="0.3">
      <c r="B22" s="30">
        <f t="shared" si="4"/>
        <v>46275</v>
      </c>
      <c r="C22" s="44">
        <f t="shared" si="0"/>
        <v>46275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132"/>
      <c r="O22" s="133"/>
      <c r="P22" s="51"/>
      <c r="Q22" s="51"/>
    </row>
    <row r="23" spans="2:17" ht="12.75" customHeight="1" x14ac:dyDescent="0.25">
      <c r="B23" s="30">
        <f t="shared" si="4"/>
        <v>46276</v>
      </c>
      <c r="C23" s="31">
        <f t="shared" si="0"/>
        <v>46276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39"/>
      <c r="O23" s="140"/>
    </row>
    <row r="24" spans="2:17" ht="12.75" customHeight="1" x14ac:dyDescent="0.25">
      <c r="B24" s="30">
        <f t="shared" si="4"/>
        <v>46277</v>
      </c>
      <c r="C24" s="31">
        <f t="shared" si="0"/>
        <v>46277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103" t="s">
        <v>45</v>
      </c>
      <c r="O24" s="123"/>
    </row>
    <row r="25" spans="2:17" ht="12.75" customHeight="1" x14ac:dyDescent="0.25">
      <c r="B25" s="30">
        <f t="shared" si="4"/>
        <v>46278</v>
      </c>
      <c r="C25" s="31">
        <f t="shared" si="0"/>
        <v>46278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103"/>
      <c r="O25" s="104"/>
    </row>
    <row r="26" spans="2:17" ht="12.75" customHeight="1" x14ac:dyDescent="0.25">
      <c r="B26" s="30">
        <f t="shared" si="4"/>
        <v>46279</v>
      </c>
      <c r="C26" s="31">
        <f t="shared" si="0"/>
        <v>46279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103"/>
      <c r="O26" s="104"/>
    </row>
    <row r="27" spans="2:17" ht="12.75" customHeight="1" x14ac:dyDescent="0.25">
      <c r="B27" s="30">
        <f t="shared" si="4"/>
        <v>46280</v>
      </c>
      <c r="C27" s="31">
        <f t="shared" si="0"/>
        <v>46280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103"/>
      <c r="O27" s="104"/>
    </row>
    <row r="28" spans="2:17" ht="12.75" customHeight="1" x14ac:dyDescent="0.25">
      <c r="B28" s="30">
        <f t="shared" si="4"/>
        <v>46281</v>
      </c>
      <c r="C28" s="31">
        <f t="shared" si="0"/>
        <v>46281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103"/>
      <c r="O28" s="104"/>
    </row>
    <row r="29" spans="2:17" ht="12.75" customHeight="1" x14ac:dyDescent="0.25">
      <c r="B29" s="30">
        <f t="shared" si="4"/>
        <v>46282</v>
      </c>
      <c r="C29" s="31">
        <f t="shared" si="0"/>
        <v>46282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39"/>
      <c r="O29" s="140"/>
    </row>
    <row r="30" spans="2:17" ht="12.75" customHeight="1" x14ac:dyDescent="0.25">
      <c r="B30" s="30">
        <f t="shared" si="4"/>
        <v>46283</v>
      </c>
      <c r="C30" s="31">
        <f t="shared" si="0"/>
        <v>46283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122"/>
      <c r="O30" s="123"/>
    </row>
    <row r="31" spans="2:17" ht="12.75" customHeight="1" x14ac:dyDescent="0.25">
      <c r="B31" s="30">
        <f t="shared" si="4"/>
        <v>46284</v>
      </c>
      <c r="C31" s="31">
        <f t="shared" si="0"/>
        <v>46284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103"/>
      <c r="O31" s="104"/>
    </row>
    <row r="32" spans="2:17" ht="12.75" customHeight="1" x14ac:dyDescent="0.25">
      <c r="B32" s="30">
        <f t="shared" si="4"/>
        <v>46285</v>
      </c>
      <c r="C32" s="31">
        <f t="shared" si="0"/>
        <v>46285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103"/>
      <c r="O32" s="104"/>
    </row>
    <row r="33" spans="2:15" ht="12.75" customHeight="1" x14ac:dyDescent="0.25">
      <c r="B33" s="30">
        <f t="shared" si="4"/>
        <v>46286</v>
      </c>
      <c r="C33" s="31">
        <f t="shared" si="0"/>
        <v>46286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103"/>
      <c r="O33" s="104"/>
    </row>
    <row r="34" spans="2:15" ht="12.75" customHeight="1" x14ac:dyDescent="0.25">
      <c r="B34" s="30">
        <f t="shared" si="4"/>
        <v>46287</v>
      </c>
      <c r="C34" s="31">
        <f t="shared" si="0"/>
        <v>46287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103"/>
      <c r="O34" s="104"/>
    </row>
    <row r="35" spans="2:15" ht="12.75" customHeight="1" x14ac:dyDescent="0.25">
      <c r="B35" s="30">
        <f t="shared" si="4"/>
        <v>46288</v>
      </c>
      <c r="C35" s="31">
        <f t="shared" si="0"/>
        <v>46288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103"/>
      <c r="O35" s="104"/>
    </row>
    <row r="36" spans="2:15" ht="12.75" customHeight="1" x14ac:dyDescent="0.25">
      <c r="B36" s="30">
        <f t="shared" si="4"/>
        <v>46289</v>
      </c>
      <c r="C36" s="31">
        <f t="shared" si="0"/>
        <v>46289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103"/>
      <c r="O36" s="104"/>
    </row>
    <row r="37" spans="2:15" ht="12.75" customHeight="1" x14ac:dyDescent="0.25">
      <c r="B37" s="30">
        <f t="shared" si="4"/>
        <v>46290</v>
      </c>
      <c r="C37" s="31">
        <f t="shared" si="0"/>
        <v>46290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103"/>
      <c r="O37" s="104"/>
    </row>
    <row r="38" spans="2:15" ht="12.75" customHeight="1" x14ac:dyDescent="0.25">
      <c r="B38" s="30">
        <f t="shared" si="4"/>
        <v>46291</v>
      </c>
      <c r="C38" s="31">
        <f t="shared" si="0"/>
        <v>46291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103"/>
      <c r="O38" s="104"/>
    </row>
    <row r="39" spans="2:15" ht="12.75" customHeight="1" x14ac:dyDescent="0.25">
      <c r="B39" s="30">
        <f t="shared" si="4"/>
        <v>46292</v>
      </c>
      <c r="C39" s="31">
        <f t="shared" si="0"/>
        <v>46292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39"/>
      <c r="O39" s="140"/>
    </row>
    <row r="40" spans="2:15" ht="12.75" customHeight="1" x14ac:dyDescent="0.25">
      <c r="B40" s="30">
        <f t="shared" si="4"/>
        <v>46293</v>
      </c>
      <c r="C40" s="31">
        <f t="shared" si="0"/>
        <v>46293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122"/>
      <c r="O40" s="123"/>
    </row>
    <row r="41" spans="2:15" ht="12.75" customHeight="1" x14ac:dyDescent="0.25">
      <c r="B41" s="30">
        <f t="shared" si="4"/>
        <v>46294</v>
      </c>
      <c r="C41" s="31">
        <f t="shared" si="0"/>
        <v>46294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103"/>
      <c r="O41" s="104"/>
    </row>
    <row r="42" spans="2:15" ht="12.75" customHeight="1" thickBot="1" x14ac:dyDescent="0.3">
      <c r="B42" s="53">
        <f t="shared" si="4"/>
        <v>46295</v>
      </c>
      <c r="C42" s="54">
        <f t="shared" si="0"/>
        <v>46295</v>
      </c>
      <c r="D42" s="55"/>
      <c r="E42" s="56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103"/>
      <c r="O42" s="104"/>
    </row>
    <row r="43" spans="2:15" ht="12.75" customHeight="1" x14ac:dyDescent="0.25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9"/>
      <c r="O43" s="140"/>
    </row>
    <row r="44" spans="2:15" ht="12.75" customHeight="1" thickBot="1" x14ac:dyDescent="0.3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4"/>
      <c r="O44" s="135"/>
    </row>
    <row r="45" spans="2:15" ht="16.5" customHeight="1" x14ac:dyDescent="0.3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7"/>
      <c r="L45" s="63">
        <f>SUM(L12:L42)</f>
        <v>-1453.2000000000003</v>
      </c>
      <c r="M45" s="5"/>
      <c r="N45" s="139"/>
      <c r="O45" s="140"/>
    </row>
    <row r="46" spans="2:15" ht="16.5" customHeight="1" x14ac:dyDescent="0.3">
      <c r="B46" s="12"/>
      <c r="C46" s="5"/>
      <c r="D46" s="5"/>
      <c r="E46" s="5"/>
      <c r="F46" s="5"/>
      <c r="G46" s="5"/>
      <c r="H46" s="5"/>
      <c r="I46" s="5"/>
      <c r="J46" s="106" t="str">
        <f>gennaio!J46</f>
        <v>Ore dovute:</v>
      </c>
      <c r="K46" s="108"/>
      <c r="L46" s="64">
        <f>COUNTIF(M13:M42,"??")*$G$6/5</f>
        <v>184.8</v>
      </c>
      <c r="M46" s="5"/>
      <c r="N46" s="103"/>
      <c r="O46" s="104"/>
    </row>
    <row r="47" spans="2:15" ht="16.5" customHeight="1" thickBot="1" x14ac:dyDescent="0.35">
      <c r="B47" s="65"/>
      <c r="C47" s="66"/>
      <c r="D47" s="66"/>
      <c r="E47" s="66"/>
      <c r="F47" s="66"/>
      <c r="G47" s="66"/>
      <c r="H47" s="66"/>
      <c r="I47" s="66"/>
      <c r="J47" s="92" t="str">
        <f>gennaio!J47</f>
        <v>Saldo:</v>
      </c>
      <c r="K47" s="93"/>
      <c r="L47" s="67">
        <f>L45-L46</f>
        <v>-1638.0000000000002</v>
      </c>
      <c r="M47" s="66"/>
      <c r="N47" s="141"/>
      <c r="O47" s="142"/>
    </row>
  </sheetData>
  <mergeCells count="56">
    <mergeCell ref="B12:D12"/>
    <mergeCell ref="J46:K46"/>
    <mergeCell ref="N46:O46"/>
    <mergeCell ref="N35:O35"/>
    <mergeCell ref="N36:O36"/>
    <mergeCell ref="N37:O37"/>
    <mergeCell ref="N38:O38"/>
    <mergeCell ref="N39:O39"/>
    <mergeCell ref="N40:O40"/>
    <mergeCell ref="N32:O32"/>
    <mergeCell ref="N33:O33"/>
    <mergeCell ref="N34:O34"/>
    <mergeCell ref="N27:O27"/>
    <mergeCell ref="N28:O28"/>
    <mergeCell ref="N29:O29"/>
    <mergeCell ref="N30:O30"/>
    <mergeCell ref="J47:K47"/>
    <mergeCell ref="N47:O47"/>
    <mergeCell ref="N41:O41"/>
    <mergeCell ref="N42:O42"/>
    <mergeCell ref="N43:O43"/>
    <mergeCell ref="N44:O44"/>
    <mergeCell ref="J45:K45"/>
    <mergeCell ref="N45:O45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6:F6"/>
    <mergeCell ref="G6:I6"/>
    <mergeCell ref="J4:K4"/>
    <mergeCell ref="L4:N4"/>
    <mergeCell ref="J5:K5"/>
    <mergeCell ref="L5:N5"/>
    <mergeCell ref="B2:O2"/>
    <mergeCell ref="B4:F4"/>
    <mergeCell ref="G4:I4"/>
    <mergeCell ref="B5:F5"/>
    <mergeCell ref="G5:I5"/>
  </mergeCells>
  <conditionalFormatting sqref="E13:H42 J13:J42">
    <cfRule type="expression" dxfId="7" priority="2" stopIfTrue="1">
      <formula>($M13=" ")</formula>
    </cfRule>
  </conditionalFormatting>
  <conditionalFormatting sqref="L47">
    <cfRule type="expression" dxfId="6" priority="1" stopIfTrue="1">
      <formula>($L$47&lt;0)</formula>
    </cfRule>
  </conditionalFormatting>
  <dataValidations count="1">
    <dataValidation type="list" allowBlank="1" showInputMessage="1" showErrorMessage="1" sqref="J13:J42" xr:uid="{A6A75055-2988-4D1B-BE6A-4195A3F877A3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G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gennaio!Druckbereich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>Arbeitszeiterfassung für Einsatzbetriebe</dc:subject>
  <dc:creator>Peter Stoffer</dc:creator>
  <cp:lastModifiedBy>Di Egidio Lilian ZIVI</cp:lastModifiedBy>
  <cp:lastPrinted>2014-11-06T12:41:30Z</cp:lastPrinted>
  <dcterms:created xsi:type="dcterms:W3CDTF">2010-02-15T14:07:30Z</dcterms:created>
  <dcterms:modified xsi:type="dcterms:W3CDTF">2025-08-26T10:26:06Z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1</vt:lpwstr>
  </property>
  <property fmtid="{D5CDD505-2E9C-101B-9397-08002B2CF9AE}" pid="3" name="FSC#EVDCFG@15.1400:ActualVersionCreatedAt">
    <vt:lpwstr>2020-01-06T11:57:09</vt:lpwstr>
  </property>
  <property fmtid="{D5CDD505-2E9C-101B-9397-08002B2CF9AE}" pid="4" name="FSC#EVDCFG@15.1400:ResponsibleBureau_DE">
    <vt:lpwstr>Bundesamt für Zivildienst ZIVI</vt:lpwstr>
  </property>
  <property fmtid="{D5CDD505-2E9C-101B-9397-08002B2CF9AE}" pid="5" name="FSC#EVDCFG@15.1400:ResponsibleBureau_EN">
    <vt:lpwstr>Federal Office for Civilian Service CIVI</vt:lpwstr>
  </property>
  <property fmtid="{D5CDD505-2E9C-101B-9397-08002B2CF9AE}" pid="6" name="FSC#EVDCFG@15.1400:ResponsibleBureau_FR">
    <vt:lpwstr>Office fédéral du service civil CIVI</vt:lpwstr>
  </property>
  <property fmtid="{D5CDD505-2E9C-101B-9397-08002B2CF9AE}" pid="7" name="FSC#EVDCFG@15.1400:ResponsibleBureau_IT">
    <vt:lpwstr>Ufficio federale del servizio civile CIVI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>Sollberger</vt:lpwstr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>Sachbearbeiterin Fachbereich Betreuung Einsatzbetriebe</vt:lpwstr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>ZIVI </vt:lpwstr>
  </property>
  <property fmtid="{D5CDD505-2E9C-101B-9397-08002B2CF9AE}" pid="16" name="FSC#EVDCFG@15.1400:Address">
    <vt:lpwstr/>
  </property>
  <property fmtid="{D5CDD505-2E9C-101B-9397-08002B2CF9AE}" pid="17" name="FSC#COOSYSTEM@1.1:Container">
    <vt:lpwstr>COO.2101.112.4.205093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311.01-00002</vt:lpwstr>
  </property>
  <property fmtid="{D5CDD505-2E9C-101B-9397-08002B2CF9AE}" pid="20" name="FSC#COOELAK@1.1001:FileRefYear">
    <vt:lpwstr>2018</vt:lpwstr>
  </property>
  <property fmtid="{D5CDD505-2E9C-101B-9397-08002B2CF9AE}" pid="21" name="FSC#COOELAK@1.1001:FileRefOrdinal">
    <vt:lpwstr>2</vt:lpwstr>
  </property>
  <property fmtid="{D5CDD505-2E9C-101B-9397-08002B2CF9AE}" pid="22" name="FSC#COOELAK@1.1001:FileRefOU">
    <vt:lpwstr>ZIVI-FG-ABI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Sollberger Karin, ZIVI </vt:lpwstr>
  </property>
  <property fmtid="{D5CDD505-2E9C-101B-9397-08002B2CF9AE}" pid="25" name="FSC#COOELAK@1.1001:OwnerExtension">
    <vt:lpwstr>+41 58 466 79 50</vt:lpwstr>
  </property>
  <property fmtid="{D5CDD505-2E9C-101B-9397-08002B2CF9AE}" pid="26" name="FSC#COOELAK@1.1001:OwnerFaxExtension">
    <vt:lpwstr>+41 58 468 19 98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Fachgruppe Betreuung Einsatzbetriebe (ZIVI-FG-ABI)</vt:lpwstr>
  </property>
  <property fmtid="{D5CDD505-2E9C-101B-9397-08002B2CF9AE}" pid="32" name="FSC#COOELAK@1.1001:CreatedAt">
    <vt:lpwstr>06.01.2020</vt:lpwstr>
  </property>
  <property fmtid="{D5CDD505-2E9C-101B-9397-08002B2CF9AE}" pid="33" name="FSC#COOELAK@1.1001:OU">
    <vt:lpwstr>Fachbereich Betreuung Einsatzbetriebe (ZIVI-FB-ABI)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*COO.2101.112.4.205093*</vt:lpwstr>
  </property>
  <property fmtid="{D5CDD505-2E9C-101B-9397-08002B2CF9AE}" pid="36" name="FSC#COOELAK@1.1001:RefBarCode">
    <vt:lpwstr>*COO.2101.112.4.205089*</vt:lpwstr>
  </property>
  <property fmtid="{D5CDD505-2E9C-101B-9397-08002B2CF9AE}" pid="37" name="FSC#COOELAK@1.1001:FileRefBarCode">
    <vt:lpwstr>*311.01-00002*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/>
  </property>
  <property fmtid="{D5CDD505-2E9C-101B-9397-08002B2CF9AE}" pid="42" name="FSC#COOELAK@1.1001:ProcessResponsiblePhone">
    <vt:lpwstr/>
  </property>
  <property fmtid="{D5CDD505-2E9C-101B-9397-08002B2CF9AE}" pid="43" name="FSC#COOELAK@1.1001:ProcessResponsibleMail">
    <vt:lpwstr/>
  </property>
  <property fmtid="{D5CDD505-2E9C-101B-9397-08002B2CF9AE}" pid="44" name="FSC#COOELAK@1.1001:ProcessResponsibleFax">
    <vt:lpwstr/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311.01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karin.sollberger@zivi.admin.ch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/>
  </property>
  <property fmtid="{D5CDD505-2E9C-101B-9397-08002B2CF9AE}" pid="59" name="FSC#EVDCFG@15.1400:Dossierref">
    <vt:lpwstr>311.01-00002</vt:lpwstr>
  </property>
  <property fmtid="{D5CDD505-2E9C-101B-9397-08002B2CF9AE}" pid="60" name="FSC#EVDCFG@15.1400:FileRespEmail">
    <vt:lpwstr>karin.sollberger@zivi.admin.ch</vt:lpwstr>
  </property>
  <property fmtid="{D5CDD505-2E9C-101B-9397-08002B2CF9AE}" pid="61" name="FSC#EVDCFG@15.1400:FileRespFax">
    <vt:lpwstr>+41 58 468 19 98</vt:lpwstr>
  </property>
  <property fmtid="{D5CDD505-2E9C-101B-9397-08002B2CF9AE}" pid="62" name="FSC#EVDCFG@15.1400:FileRespHome">
    <vt:lpwstr>Thun</vt:lpwstr>
  </property>
  <property fmtid="{D5CDD505-2E9C-101B-9397-08002B2CF9AE}" pid="63" name="FSC#EVDCFG@15.1400:FileResponsible">
    <vt:lpwstr>Karin Sollberger</vt:lpwstr>
  </property>
  <property fmtid="{D5CDD505-2E9C-101B-9397-08002B2CF9AE}" pid="64" name="FSC#EVDCFG@15.1400:UserInCharge">
    <vt:lpwstr/>
  </property>
  <property fmtid="{D5CDD505-2E9C-101B-9397-08002B2CF9AE}" pid="65" name="FSC#EVDCFG@15.1400:FileRespOrg">
    <vt:lpwstr/>
  </property>
  <property fmtid="{D5CDD505-2E9C-101B-9397-08002B2CF9AE}" pid="66" name="FSC#EVDCFG@15.1400:FileRespOrgHome">
    <vt:lpwstr>Thun</vt:lpwstr>
  </property>
  <property fmtid="{D5CDD505-2E9C-101B-9397-08002B2CF9AE}" pid="67" name="FSC#EVDCFG@15.1400:FileRespOrgStreet">
    <vt:lpwstr>Malerweg 6</vt:lpwstr>
  </property>
  <property fmtid="{D5CDD505-2E9C-101B-9397-08002B2CF9AE}" pid="68" name="FSC#EVDCFG@15.1400:FileRespOrgZipCode">
    <vt:lpwstr>3600</vt:lpwstr>
  </property>
  <property fmtid="{D5CDD505-2E9C-101B-9397-08002B2CF9AE}" pid="69" name="FSC#EVDCFG@15.1400:FileRespshortsign">
    <vt:lpwstr>sok</vt:lpwstr>
  </property>
  <property fmtid="{D5CDD505-2E9C-101B-9397-08002B2CF9AE}" pid="70" name="FSC#EVDCFG@15.1400:FileRespStreet">
    <vt:lpwstr>Malerweg 6</vt:lpwstr>
  </property>
  <property fmtid="{D5CDD505-2E9C-101B-9397-08002B2CF9AE}" pid="71" name="FSC#EVDCFG@15.1400:FileRespTel">
    <vt:lpwstr>+41 58 466 79 50</vt:lpwstr>
  </property>
  <property fmtid="{D5CDD505-2E9C-101B-9397-08002B2CF9AE}" pid="72" name="FSC#EVDCFG@15.1400:FileRespZipCode">
    <vt:lpwstr>3600</vt:lpwstr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Registrazione_del_tempo_di_lavoro_2020_I</vt:lpwstr>
  </property>
  <property fmtid="{D5CDD505-2E9C-101B-9397-08002B2CF9AE}" pid="86" name="FSC#EVDCFG@15.1400:UserFunction">
    <vt:lpwstr>Sachbearbeiter/in - FG-ABI</vt:lpwstr>
  </property>
  <property fmtid="{D5CDD505-2E9C-101B-9397-08002B2CF9AE}" pid="87" name="FSC#EVDCFG@15.1400:SalutationEnglish">
    <vt:lpwstr>Central office</vt:lpwstr>
  </property>
  <property fmtid="{D5CDD505-2E9C-101B-9397-08002B2CF9AE}" pid="88" name="FSC#EVDCFG@15.1400:SalutationFrench">
    <vt:lpwstr>Organe central</vt:lpwstr>
  </property>
  <property fmtid="{D5CDD505-2E9C-101B-9397-08002B2CF9AE}" pid="89" name="FSC#EVDCFG@15.1400:SalutationGerman">
    <vt:lpwstr>Zentralstelle</vt:lpwstr>
  </property>
  <property fmtid="{D5CDD505-2E9C-101B-9397-08002B2CF9AE}" pid="90" name="FSC#EVDCFG@15.1400:SalutationItalian">
    <vt:lpwstr>Organo centrale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>Sachbearbeiterin Fachbereich Betreuung Einsatzbetriebe</vt:lpwstr>
  </property>
  <property fmtid="{D5CDD505-2E9C-101B-9397-08002B2CF9AE}" pid="94" name="FSC#EVDCFG@15.1400:SalutationItalianUser">
    <vt:lpwstr/>
  </property>
  <property fmtid="{D5CDD505-2E9C-101B-9397-08002B2CF9AE}" pid="95" name="FSC#EVDCFG@15.1400:FileRespOrgShortname">
    <vt:lpwstr>ZIVI-FB-ABI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Karin</vt:lpwstr>
  </property>
  <property fmtid="{D5CDD505-2E9C-101B-9397-08002B2CF9AE}" pid="99" name="FSC#EVDCFG@15.1400:ResponsibleEditorSurname">
    <vt:lpwstr>Sollberger</vt:lpwstr>
  </property>
  <property fmtid="{D5CDD505-2E9C-101B-9397-08002B2CF9AE}" pid="100" name="FSC#EVDCFG@15.1400:GroupTitle">
    <vt:lpwstr>Fachbereich Betreuung Einsatzbetriebe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ZIVI  Karin Sollberger</vt:lpwstr>
  </property>
  <property fmtid="{D5CDD505-2E9C-101B-9397-08002B2CF9AE}" pid="103" name="FSC#ATSTATECFG@1.1001:AgentPhone">
    <vt:lpwstr>+41 58 466 79 50</vt:lpwstr>
  </property>
  <property fmtid="{D5CDD505-2E9C-101B-9397-08002B2CF9AE}" pid="104" name="FSC#ATSTATECFG@1.1001:DepartmentFax">
    <vt:lpwstr>+41 58 468 19 98</vt:lpwstr>
  </property>
  <property fmtid="{D5CDD505-2E9C-101B-9397-08002B2CF9AE}" pid="105" name="FSC#ATSTATECFG@1.1001:DepartmentEmail">
    <vt:lpwstr>info@zivi.admin.ch</vt:lpwstr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>3600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Thun</vt:lpwstr>
  </property>
  <property fmtid="{D5CDD505-2E9C-101B-9397-08002B2CF9AE}" pid="111" name="FSC#ATSTATECFG@1.1001:DepartmentStreet">
    <vt:lpwstr>Malerweg 6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311.01-00002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2024-11-12T11:00:29Z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887fbf9d-3e4f-4494-a758-cb01f5a53af4</vt:lpwstr>
  </property>
  <property fmtid="{D5CDD505-2E9C-101B-9397-08002B2CF9AE}" pid="155" name="MSIP_Label_245c3252-146d-46f3-8062-82cd8c8d7e7d_ContentBits">
    <vt:lpwstr>0</vt:lpwstr>
  </property>
</Properties>
</file>